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mon\Documents\pentathlon\250622 national triathle WQ\"/>
    </mc:Choice>
  </mc:AlternateContent>
  <xr:revisionPtr revIDLastSave="0" documentId="13_ncr:1_{A90341C7-2FE6-491D-ACF6-648748E7FE0A}" xr6:coauthVersionLast="47" xr6:coauthVersionMax="47" xr10:uidLastSave="{00000000-0000-0000-0000-000000000000}"/>
  <bookViews>
    <workbookView xWindow="-110" yWindow="-110" windowWidth="19420" windowHeight="10420" tabRatio="825" activeTab="8" xr2:uid="{00000000-000D-0000-FFFF-FFFF00000000}"/>
  </bookViews>
  <sheets>
    <sheet name="Competitors" sheetId="7" r:id="rId1"/>
    <sheet name="sen U17 U19" sheetId="2" r:id="rId2"/>
    <sheet name="Masters Men " sheetId="3" r:id="rId3"/>
    <sheet name="Masters Women" sheetId="12" r:id="rId4"/>
    <sheet name="U15 Girls" sheetId="11" r:id="rId5"/>
    <sheet name="U15 Boys" sheetId="13" r:id="rId6"/>
    <sheet name="U13 Girls" sheetId="14" r:id="rId7"/>
    <sheet name="U13 Boys" sheetId="15" r:id="rId8"/>
    <sheet name="U11" sheetId="1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2" i="16" l="1"/>
  <c r="E72" i="16"/>
  <c r="D72" i="16"/>
  <c r="F71" i="16"/>
  <c r="E71" i="16"/>
  <c r="D71" i="16"/>
  <c r="F70" i="16"/>
  <c r="E70" i="16"/>
  <c r="D70" i="16"/>
  <c r="C72" i="16"/>
  <c r="C71" i="16"/>
  <c r="C70" i="16"/>
  <c r="F63" i="16"/>
  <c r="E63" i="16"/>
  <c r="D63" i="16"/>
  <c r="F62" i="16"/>
  <c r="E62" i="16"/>
  <c r="D62" i="16"/>
  <c r="F61" i="16"/>
  <c r="E61" i="16"/>
  <c r="D61" i="16"/>
  <c r="C63" i="16"/>
  <c r="C62" i="16"/>
  <c r="C61" i="16"/>
  <c r="F42" i="14"/>
  <c r="E42" i="14"/>
  <c r="D42" i="14"/>
  <c r="C42" i="14"/>
  <c r="F50" i="14"/>
  <c r="E50" i="14"/>
  <c r="D50" i="14"/>
  <c r="F49" i="14"/>
  <c r="E49" i="14"/>
  <c r="D49" i="14"/>
  <c r="F48" i="14"/>
  <c r="E48" i="14"/>
  <c r="D48" i="14"/>
  <c r="C50" i="14"/>
  <c r="C49" i="14"/>
  <c r="C48" i="14"/>
  <c r="F43" i="14"/>
  <c r="E43" i="14"/>
  <c r="D43" i="14"/>
  <c r="F41" i="14"/>
  <c r="E41" i="14"/>
  <c r="D41" i="14"/>
  <c r="C43" i="14"/>
  <c r="C41" i="14"/>
  <c r="F57" i="3"/>
  <c r="E57" i="3"/>
  <c r="D57" i="3"/>
  <c r="C57" i="3"/>
  <c r="F63" i="3"/>
  <c r="E63" i="3"/>
  <c r="D63" i="3"/>
  <c r="C63" i="3"/>
  <c r="A67" i="2" a="1"/>
  <c r="A67" i="2" s="1"/>
  <c r="B16" i="3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E4" i="16"/>
  <c r="D4" i="16"/>
  <c r="C4" i="16"/>
  <c r="B4" i="16"/>
  <c r="E3" i="16"/>
  <c r="D3" i="16"/>
  <c r="C3" i="16"/>
  <c r="B3" i="16"/>
  <c r="E2" i="16"/>
  <c r="D2" i="16"/>
  <c r="C2" i="16"/>
  <c r="B2" i="16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E5" i="14"/>
  <c r="D5" i="14"/>
  <c r="C5" i="14"/>
  <c r="B5" i="14"/>
  <c r="E4" i="14"/>
  <c r="D4" i="14"/>
  <c r="C4" i="14"/>
  <c r="B4" i="14"/>
  <c r="E3" i="14"/>
  <c r="D3" i="14"/>
  <c r="C3" i="14"/>
  <c r="B3" i="14"/>
  <c r="E2" i="14"/>
  <c r="D2" i="14"/>
  <c r="C2" i="14"/>
  <c r="B2" i="14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E4" i="13"/>
  <c r="D4" i="13"/>
  <c r="C4" i="13"/>
  <c r="B4" i="13"/>
  <c r="E3" i="13"/>
  <c r="D3" i="13"/>
  <c r="C3" i="13"/>
  <c r="B3" i="13"/>
  <c r="E2" i="13"/>
  <c r="D2" i="13"/>
  <c r="C2" i="13"/>
  <c r="B2" i="13"/>
  <c r="E16" i="11"/>
  <c r="D16" i="11"/>
  <c r="C16" i="11"/>
  <c r="B16" i="11"/>
  <c r="E15" i="11"/>
  <c r="D15" i="11"/>
  <c r="C15" i="11"/>
  <c r="B15" i="11"/>
  <c r="E14" i="11"/>
  <c r="D14" i="11"/>
  <c r="C14" i="11"/>
  <c r="B14" i="11"/>
  <c r="E13" i="11"/>
  <c r="D13" i="11"/>
  <c r="C13" i="11"/>
  <c r="B13" i="11"/>
  <c r="E12" i="11"/>
  <c r="D12" i="11"/>
  <c r="C12" i="11"/>
  <c r="B12" i="11"/>
  <c r="E11" i="11"/>
  <c r="D11" i="11"/>
  <c r="C11" i="11"/>
  <c r="B11" i="11"/>
  <c r="E10" i="11"/>
  <c r="D10" i="11"/>
  <c r="C10" i="11"/>
  <c r="B10" i="11"/>
  <c r="E9" i="11"/>
  <c r="D9" i="11"/>
  <c r="C9" i="11"/>
  <c r="B9" i="11"/>
  <c r="E8" i="11"/>
  <c r="D8" i="11"/>
  <c r="C8" i="11"/>
  <c r="B8" i="11"/>
  <c r="E7" i="11"/>
  <c r="D7" i="11"/>
  <c r="C7" i="11"/>
  <c r="B7" i="11"/>
  <c r="E6" i="11"/>
  <c r="D6" i="11"/>
  <c r="C6" i="11"/>
  <c r="B6" i="11"/>
  <c r="E5" i="11"/>
  <c r="D5" i="11"/>
  <c r="C5" i="11"/>
  <c r="B5" i="11"/>
  <c r="E4" i="11"/>
  <c r="D4" i="11"/>
  <c r="C4" i="11"/>
  <c r="B4" i="11"/>
  <c r="E3" i="11"/>
  <c r="D3" i="11"/>
  <c r="C3" i="11"/>
  <c r="B3" i="11"/>
  <c r="E2" i="11"/>
  <c r="D2" i="11"/>
  <c r="C2" i="11"/>
  <c r="B2" i="11"/>
  <c r="E15" i="12"/>
  <c r="D15" i="12"/>
  <c r="C15" i="12"/>
  <c r="B15" i="12"/>
  <c r="E14" i="12"/>
  <c r="D14" i="12"/>
  <c r="C14" i="12"/>
  <c r="B14" i="12"/>
  <c r="E13" i="12"/>
  <c r="D13" i="12"/>
  <c r="C13" i="12"/>
  <c r="B13" i="12"/>
  <c r="E12" i="12"/>
  <c r="D12" i="12"/>
  <c r="C12" i="12"/>
  <c r="B12" i="12"/>
  <c r="E11" i="12"/>
  <c r="D11" i="12"/>
  <c r="C11" i="12"/>
  <c r="B11" i="12"/>
  <c r="E10" i="12"/>
  <c r="D10" i="12"/>
  <c r="C10" i="12"/>
  <c r="B10" i="12"/>
  <c r="E9" i="12"/>
  <c r="D9" i="12"/>
  <c r="C9" i="12"/>
  <c r="B9" i="12"/>
  <c r="E8" i="12"/>
  <c r="D8" i="12"/>
  <c r="C8" i="12"/>
  <c r="B8" i="12"/>
  <c r="E7" i="12"/>
  <c r="D7" i="12"/>
  <c r="C7" i="12"/>
  <c r="B7" i="12"/>
  <c r="E6" i="12"/>
  <c r="D6" i="12"/>
  <c r="C6" i="12"/>
  <c r="B6" i="12"/>
  <c r="E5" i="12"/>
  <c r="D5" i="12"/>
  <c r="C5" i="12"/>
  <c r="B5" i="12"/>
  <c r="E4" i="12"/>
  <c r="D4" i="12"/>
  <c r="C4" i="12"/>
  <c r="B4" i="12"/>
  <c r="E3" i="12"/>
  <c r="D3" i="12"/>
  <c r="C3" i="12"/>
  <c r="B3" i="12"/>
  <c r="E2" i="12"/>
  <c r="D2" i="12"/>
  <c r="C2" i="12"/>
  <c r="B2" i="12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E15" i="3"/>
  <c r="D15" i="3"/>
  <c r="C15" i="3"/>
  <c r="B15" i="3"/>
  <c r="E14" i="3"/>
  <c r="D14" i="3"/>
  <c r="C14" i="3"/>
  <c r="B14" i="3"/>
  <c r="E13" i="3"/>
  <c r="D13" i="3"/>
  <c r="C13" i="3"/>
  <c r="B13" i="3"/>
  <c r="E12" i="3"/>
  <c r="D12" i="3"/>
  <c r="C12" i="3"/>
  <c r="B12" i="3"/>
  <c r="E11" i="3"/>
  <c r="D11" i="3"/>
  <c r="C11" i="3"/>
  <c r="B11" i="3"/>
  <c r="E10" i="3"/>
  <c r="D10" i="3"/>
  <c r="C10" i="3"/>
  <c r="B10" i="3"/>
  <c r="E9" i="3"/>
  <c r="D9" i="3"/>
  <c r="C9" i="3"/>
  <c r="B9" i="3"/>
  <c r="E8" i="3"/>
  <c r="D8" i="3"/>
  <c r="C8" i="3"/>
  <c r="B8" i="3"/>
  <c r="E7" i="3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E3" i="3"/>
  <c r="D3" i="3"/>
  <c r="C3" i="3"/>
  <c r="B3" i="3"/>
  <c r="E2" i="3"/>
  <c r="D2" i="3"/>
  <c r="C2" i="3"/>
  <c r="B2" i="3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E17" i="2"/>
  <c r="D17" i="2"/>
  <c r="C17" i="2"/>
  <c r="B17" i="2"/>
  <c r="E16" i="2"/>
  <c r="D16" i="2"/>
  <c r="C16" i="2"/>
  <c r="B16" i="2"/>
  <c r="E15" i="2"/>
  <c r="D15" i="2"/>
  <c r="C15" i="2"/>
  <c r="B15" i="2"/>
  <c r="E14" i="2"/>
  <c r="D14" i="2"/>
  <c r="C14" i="2"/>
  <c r="B14" i="2"/>
  <c r="E13" i="2"/>
  <c r="D13" i="2"/>
  <c r="C13" i="2"/>
  <c r="B13" i="2"/>
  <c r="E12" i="2"/>
  <c r="D12" i="2"/>
  <c r="C12" i="2"/>
  <c r="B12" i="2"/>
  <c r="E11" i="2"/>
  <c r="D11" i="2"/>
  <c r="C11" i="2"/>
  <c r="B11" i="2"/>
  <c r="E10" i="2"/>
  <c r="D10" i="2"/>
  <c r="C10" i="2"/>
  <c r="B10" i="2"/>
  <c r="E9" i="2"/>
  <c r="D9" i="2"/>
  <c r="C9" i="2"/>
  <c r="B9" i="2"/>
  <c r="E8" i="2"/>
  <c r="D8" i="2"/>
  <c r="C8" i="2"/>
  <c r="B8" i="2"/>
  <c r="E7" i="2"/>
  <c r="D7" i="2"/>
  <c r="C7" i="2"/>
  <c r="B7" i="2"/>
  <c r="E6" i="2"/>
  <c r="D6" i="2"/>
  <c r="C6" i="2"/>
  <c r="B6" i="2"/>
  <c r="E5" i="2"/>
  <c r="D5" i="2"/>
  <c r="C5" i="2"/>
  <c r="B5" i="2"/>
  <c r="E4" i="2"/>
  <c r="D4" i="2"/>
  <c r="C4" i="2"/>
  <c r="B4" i="2"/>
  <c r="E3" i="2"/>
  <c r="D3" i="2"/>
  <c r="C3" i="2"/>
  <c r="B3" i="2"/>
  <c r="E2" i="2"/>
  <c r="D2" i="2"/>
  <c r="C2" i="2"/>
  <c r="B2" i="2"/>
  <c r="A21" i="15" l="1" a="1"/>
  <c r="A47" i="16" a="1"/>
  <c r="A47" i="16" s="1"/>
  <c r="A21" i="14" a="1"/>
  <c r="A21" i="14" s="1"/>
  <c r="A21" i="13" a="1"/>
  <c r="A21" i="11" a="1"/>
  <c r="A25" i="12" a="1"/>
  <c r="A25" i="12" s="1"/>
  <c r="A38" i="3" a="1"/>
  <c r="A25" i="3" a="1"/>
  <c r="A25" i="3" s="1"/>
  <c r="A45" i="12" a="1"/>
  <c r="A45" i="12" s="1"/>
  <c r="A51" i="12" a="1"/>
  <c r="A51" i="12" s="1"/>
  <c r="A57" i="12" a="1"/>
  <c r="A57" i="12" s="1"/>
  <c r="A33" i="12" a="1"/>
  <c r="A33" i="12" s="1"/>
  <c r="A39" i="12" a="1"/>
  <c r="A39" i="12" s="1"/>
  <c r="A38" i="2" a="1"/>
  <c r="A50" i="2" a="1"/>
  <c r="A50" i="2" s="1"/>
  <c r="A54" i="2" a="1"/>
  <c r="A54" i="2" s="1"/>
  <c r="A61" i="2" a="1"/>
  <c r="A61" i="2" s="1"/>
  <c r="A30" i="16" a="1"/>
  <c r="A27" i="2" a="1"/>
  <c r="A21" i="15" l="1"/>
  <c r="F50" i="15"/>
  <c r="E49" i="15"/>
  <c r="E43" i="15"/>
  <c r="E50" i="15"/>
  <c r="D49" i="15"/>
  <c r="D43" i="15"/>
  <c r="C44" i="15"/>
  <c r="D44" i="15"/>
  <c r="F49" i="15"/>
  <c r="D50" i="15"/>
  <c r="C51" i="15"/>
  <c r="F42" i="15"/>
  <c r="E44" i="15"/>
  <c r="D51" i="15"/>
  <c r="C42" i="15"/>
  <c r="C50" i="15"/>
  <c r="C49" i="15"/>
  <c r="E42" i="15"/>
  <c r="C43" i="15"/>
  <c r="F43" i="15"/>
  <c r="F51" i="15"/>
  <c r="F44" i="15"/>
  <c r="D42" i="15"/>
  <c r="E51" i="15"/>
  <c r="A30" i="16"/>
  <c r="F73" i="16"/>
  <c r="A21" i="13"/>
  <c r="F50" i="13"/>
  <c r="D48" i="13"/>
  <c r="E41" i="13"/>
  <c r="D49" i="13"/>
  <c r="E50" i="13"/>
  <c r="F43" i="13"/>
  <c r="D41" i="13"/>
  <c r="C48" i="13"/>
  <c r="E42" i="13"/>
  <c r="D50" i="13"/>
  <c r="E43" i="13"/>
  <c r="C50" i="13"/>
  <c r="F42" i="13"/>
  <c r="C43" i="13"/>
  <c r="F49" i="13"/>
  <c r="D43" i="13"/>
  <c r="C49" i="13"/>
  <c r="E49" i="13"/>
  <c r="F48" i="13"/>
  <c r="D42" i="13"/>
  <c r="C42" i="13"/>
  <c r="E48" i="13"/>
  <c r="F41" i="13"/>
  <c r="F44" i="13" s="1"/>
  <c r="C41" i="13"/>
  <c r="A21" i="11"/>
  <c r="E48" i="11"/>
  <c r="F42" i="11"/>
  <c r="D40" i="11"/>
  <c r="C41" i="11"/>
  <c r="F40" i="11"/>
  <c r="F43" i="11" s="1"/>
  <c r="F48" i="11"/>
  <c r="D48" i="11"/>
  <c r="E42" i="11"/>
  <c r="C48" i="11"/>
  <c r="E40" i="11"/>
  <c r="F47" i="11"/>
  <c r="D42" i="11"/>
  <c r="C47" i="11"/>
  <c r="C40" i="11"/>
  <c r="E47" i="11"/>
  <c r="F41" i="11"/>
  <c r="C46" i="11"/>
  <c r="D41" i="11"/>
  <c r="E46" i="11"/>
  <c r="D47" i="11"/>
  <c r="E41" i="11"/>
  <c r="C42" i="11"/>
  <c r="F46" i="11"/>
  <c r="D46" i="11"/>
  <c r="F64" i="3"/>
  <c r="D62" i="3"/>
  <c r="E56" i="3"/>
  <c r="E64" i="3"/>
  <c r="C64" i="3"/>
  <c r="D56" i="3"/>
  <c r="C55" i="3"/>
  <c r="D64" i="3"/>
  <c r="F55" i="3"/>
  <c r="F56" i="3"/>
  <c r="C62" i="3"/>
  <c r="E55" i="3"/>
  <c r="C56" i="3"/>
  <c r="D55" i="3"/>
  <c r="F62" i="3"/>
  <c r="E62" i="3"/>
  <c r="A38" i="3"/>
  <c r="F76" i="2"/>
  <c r="F77" i="2"/>
  <c r="F78" i="2"/>
  <c r="F83" i="2"/>
  <c r="F84" i="2"/>
  <c r="F85" i="2"/>
  <c r="A38" i="2"/>
  <c r="E85" i="2"/>
  <c r="D85" i="2"/>
  <c r="C85" i="2"/>
  <c r="C83" i="2"/>
  <c r="E84" i="2"/>
  <c r="D84" i="2"/>
  <c r="E83" i="2"/>
  <c r="D83" i="2"/>
  <c r="C84" i="2"/>
  <c r="A27" i="2"/>
  <c r="C78" i="2"/>
  <c r="E76" i="2"/>
  <c r="D76" i="2"/>
  <c r="C76" i="2"/>
  <c r="E77" i="2"/>
  <c r="D77" i="2"/>
  <c r="C77" i="2"/>
  <c r="E78" i="2"/>
  <c r="D78" i="2"/>
  <c r="F52" i="15" l="1"/>
  <c r="F45" i="15"/>
  <c r="F44" i="14"/>
  <c r="F51" i="14"/>
  <c r="F51" i="13"/>
  <c r="F49" i="11"/>
  <c r="F65" i="3"/>
  <c r="F58" i="3"/>
  <c r="F79" i="2"/>
  <c r="F86" i="2"/>
  <c r="F64" i="1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<sst xmlns="http://schemas.openxmlformats.org/spreadsheetml/2006/main" count="638" uniqueCount="289">
  <si>
    <t>Club</t>
  </si>
  <si>
    <t>Unaffiliated</t>
  </si>
  <si>
    <t>Wessex Wyvern MPC</t>
  </si>
  <si>
    <t>Millfield School</t>
  </si>
  <si>
    <t>Leweston Pentathlon Academy</t>
  </si>
  <si>
    <t>Teams</t>
  </si>
  <si>
    <t>No.</t>
  </si>
  <si>
    <t>Forename</t>
  </si>
  <si>
    <t>time</t>
  </si>
  <si>
    <t>Robert</t>
  </si>
  <si>
    <t>Wells</t>
  </si>
  <si>
    <t>Yorkshire Biathle Club</t>
  </si>
  <si>
    <t>Richard</t>
  </si>
  <si>
    <t>Kettle</t>
  </si>
  <si>
    <t>JAMES</t>
  </si>
  <si>
    <t>THURSTAN</t>
  </si>
  <si>
    <t>Masters Men 50+</t>
  </si>
  <si>
    <t>Army MPA</t>
  </si>
  <si>
    <t>James</t>
  </si>
  <si>
    <t>Greenwell</t>
  </si>
  <si>
    <t>TRI-it</t>
  </si>
  <si>
    <t>Kypros</t>
  </si>
  <si>
    <t>Harrison</t>
  </si>
  <si>
    <t>Adam</t>
  </si>
  <si>
    <t>Martin</t>
  </si>
  <si>
    <t>Masters Women 40+</t>
  </si>
  <si>
    <t>Masters Women 50+</t>
  </si>
  <si>
    <t>Nicola</t>
  </si>
  <si>
    <t>Case</t>
  </si>
  <si>
    <t>Masters Women 60+</t>
  </si>
  <si>
    <t>Race 2</t>
  </si>
  <si>
    <t>John</t>
  </si>
  <si>
    <t>Under 19 Girls</t>
  </si>
  <si>
    <t>Esme</t>
  </si>
  <si>
    <t>Littlechild</t>
  </si>
  <si>
    <t>Under 17 Girls</t>
  </si>
  <si>
    <t>Isabelle</t>
  </si>
  <si>
    <t>Whittle</t>
  </si>
  <si>
    <t>Annabelle</t>
  </si>
  <si>
    <t>Rogan</t>
  </si>
  <si>
    <t>Warriors Pentathlon &amp; Athletic Club</t>
  </si>
  <si>
    <t>Isobel</t>
  </si>
  <si>
    <t>Stacey</t>
  </si>
  <si>
    <t>Race 3</t>
  </si>
  <si>
    <t>Dylan</t>
  </si>
  <si>
    <t>Under 19 Boys</t>
  </si>
  <si>
    <t>Under 17 Boys</t>
  </si>
  <si>
    <t>Charlie</t>
  </si>
  <si>
    <t>Max</t>
  </si>
  <si>
    <t>Joshua</t>
  </si>
  <si>
    <t>Hinton</t>
  </si>
  <si>
    <t>Bailey</t>
  </si>
  <si>
    <t>Race 4</t>
  </si>
  <si>
    <t>Saunders</t>
  </si>
  <si>
    <t>Zachary</t>
  </si>
  <si>
    <t>Dowden</t>
  </si>
  <si>
    <t>Thomas</t>
  </si>
  <si>
    <t>Race 5</t>
  </si>
  <si>
    <t>Callum</t>
  </si>
  <si>
    <t>Le Roux</t>
  </si>
  <si>
    <t>Under 11 Boys</t>
  </si>
  <si>
    <t>Jasper</t>
  </si>
  <si>
    <t>Maddock</t>
  </si>
  <si>
    <t>William</t>
  </si>
  <si>
    <t>Sim</t>
  </si>
  <si>
    <t>Willow</t>
  </si>
  <si>
    <t>Under 11 Girls</t>
  </si>
  <si>
    <t>Sophie</t>
  </si>
  <si>
    <t>Neil</t>
  </si>
  <si>
    <t>Grace</t>
  </si>
  <si>
    <t>Speyers</t>
  </si>
  <si>
    <t>Elizabeth</t>
  </si>
  <si>
    <t>Doggrell</t>
  </si>
  <si>
    <t>Under 13 Boys</t>
  </si>
  <si>
    <t>Race 6</t>
  </si>
  <si>
    <t>Caiden</t>
  </si>
  <si>
    <t>Griffin</t>
  </si>
  <si>
    <t>Christopher</t>
  </si>
  <si>
    <t>Mairis</t>
  </si>
  <si>
    <t>Jacob</t>
  </si>
  <si>
    <t>Liam</t>
  </si>
  <si>
    <t>Emerit</t>
  </si>
  <si>
    <t>Nocella</t>
  </si>
  <si>
    <t>Henry</t>
  </si>
  <si>
    <t>Hugo</t>
  </si>
  <si>
    <t>Joseph</t>
  </si>
  <si>
    <t>Danny</t>
  </si>
  <si>
    <t>Broadhead</t>
  </si>
  <si>
    <t>Rees</t>
  </si>
  <si>
    <t>Ashford School Pentathlon</t>
  </si>
  <si>
    <t>Race 7</t>
  </si>
  <si>
    <t>Rosabella</t>
  </si>
  <si>
    <t>Brook</t>
  </si>
  <si>
    <t>Under 13 Girls</t>
  </si>
  <si>
    <t>Zara</t>
  </si>
  <si>
    <t>North Kent MPC</t>
  </si>
  <si>
    <t>Bella</t>
  </si>
  <si>
    <t>O’Dell-Notaro</t>
  </si>
  <si>
    <t>Lexie</t>
  </si>
  <si>
    <t>Coombs</t>
  </si>
  <si>
    <t>Alba</t>
  </si>
  <si>
    <t>Davidson</t>
  </si>
  <si>
    <t>Lara</t>
  </si>
  <si>
    <t>Pinsent</t>
  </si>
  <si>
    <t>Poppy</t>
  </si>
  <si>
    <t>Boden</t>
  </si>
  <si>
    <t>Emily</t>
  </si>
  <si>
    <t>Niccolls</t>
  </si>
  <si>
    <t>Izzy</t>
  </si>
  <si>
    <t>Sadie</t>
  </si>
  <si>
    <t>Jasmine</t>
  </si>
  <si>
    <t>Harriet</t>
  </si>
  <si>
    <t>Scott</t>
  </si>
  <si>
    <t>Hermione</t>
  </si>
  <si>
    <t>Lucas</t>
  </si>
  <si>
    <t>Heath</t>
  </si>
  <si>
    <t>Under 15 Boys</t>
  </si>
  <si>
    <t>Lay</t>
  </si>
  <si>
    <t>Elliot</t>
  </si>
  <si>
    <t>Trepess</t>
  </si>
  <si>
    <t>Rhys</t>
  </si>
  <si>
    <t>Nathaniel</t>
  </si>
  <si>
    <t>Glascott-Tull</t>
  </si>
  <si>
    <t>Race 8</t>
  </si>
  <si>
    <t>Under 15 Girls</t>
  </si>
  <si>
    <t>North West Pentathlon Hub</t>
  </si>
  <si>
    <t>Eva</t>
  </si>
  <si>
    <t>Taunton School</t>
  </si>
  <si>
    <t>Kemp</t>
  </si>
  <si>
    <t>Leweston</t>
  </si>
  <si>
    <t>Leweston A</t>
  </si>
  <si>
    <t>Millfield</t>
  </si>
  <si>
    <t>Wessex Wyvern</t>
  </si>
  <si>
    <t>Valentina</t>
  </si>
  <si>
    <t>Surname</t>
  </si>
  <si>
    <t>Class</t>
  </si>
  <si>
    <t>Race 1</t>
  </si>
  <si>
    <t>Tadeusz</t>
  </si>
  <si>
    <t>Ciecierski-Holmes</t>
  </si>
  <si>
    <t>Senior Men</t>
  </si>
  <si>
    <t>Cambridge University MPC</t>
  </si>
  <si>
    <t>Butterfield</t>
  </si>
  <si>
    <t>Sam</t>
  </si>
  <si>
    <t>Cobb</t>
  </si>
  <si>
    <t>Libby</t>
  </si>
  <si>
    <t>Ryan</t>
  </si>
  <si>
    <t>Junior Women</t>
  </si>
  <si>
    <t>Lily-Mae</t>
  </si>
  <si>
    <t>Lancaster Evans</t>
  </si>
  <si>
    <t>Evelina</t>
  </si>
  <si>
    <t>Powell</t>
  </si>
  <si>
    <t>Amber</t>
  </si>
  <si>
    <t>Scofield</t>
  </si>
  <si>
    <t>Reed</t>
  </si>
  <si>
    <t>Naomi</t>
  </si>
  <si>
    <t>Hawkins</t>
  </si>
  <si>
    <t>Freya</t>
  </si>
  <si>
    <t>Dencher</t>
  </si>
  <si>
    <t>Megan</t>
  </si>
  <si>
    <t>Phil</t>
  </si>
  <si>
    <t>Slingsby</t>
  </si>
  <si>
    <t>Masters Men 40+</t>
  </si>
  <si>
    <t>Gareth</t>
  </si>
  <si>
    <t>David</t>
  </si>
  <si>
    <t>Barlow</t>
  </si>
  <si>
    <t>Ben</t>
  </si>
  <si>
    <t>Keevash</t>
  </si>
  <si>
    <t>Hieatt-Smith</t>
  </si>
  <si>
    <t>Anthony</t>
  </si>
  <si>
    <t>Osborn</t>
  </si>
  <si>
    <t>Edward</t>
  </si>
  <si>
    <t>Stephen</t>
  </si>
  <si>
    <t>Coulson</t>
  </si>
  <si>
    <t>Mark</t>
  </si>
  <si>
    <t>Kingston</t>
  </si>
  <si>
    <t>Matt</t>
  </si>
  <si>
    <t>Dimbylow</t>
  </si>
  <si>
    <t>Tim</t>
  </si>
  <si>
    <t>Lennox</t>
  </si>
  <si>
    <t>Helen</t>
  </si>
  <si>
    <t>Wilkinson</t>
  </si>
  <si>
    <t>Ruth</t>
  </si>
  <si>
    <t>Hoyle</t>
  </si>
  <si>
    <t>Danielle</t>
  </si>
  <si>
    <t>Ellen</t>
  </si>
  <si>
    <t>Powell-Herlaar</t>
  </si>
  <si>
    <t>Rachel</t>
  </si>
  <si>
    <t>Jilly</t>
  </si>
  <si>
    <t>Wallace</t>
  </si>
  <si>
    <t>McCabe</t>
  </si>
  <si>
    <t>Masters Men 60+</t>
  </si>
  <si>
    <t>Thomson</t>
  </si>
  <si>
    <t>Lane</t>
  </si>
  <si>
    <t>Suzanne</t>
  </si>
  <si>
    <t>Clarkson</t>
  </si>
  <si>
    <t>Masters Women 70+</t>
  </si>
  <si>
    <t>Mary</t>
  </si>
  <si>
    <t>Collett</t>
  </si>
  <si>
    <t>Lajos</t>
  </si>
  <si>
    <t>Fazekas</t>
  </si>
  <si>
    <t>Masters Men 70+</t>
  </si>
  <si>
    <t>Dacorum Pentathlon Club</t>
  </si>
  <si>
    <t>Whitelaw</t>
  </si>
  <si>
    <t>Eloise</t>
  </si>
  <si>
    <t>Suffield</t>
  </si>
  <si>
    <t>Evie</t>
  </si>
  <si>
    <t>Bowditch</t>
  </si>
  <si>
    <t>Lilly</t>
  </si>
  <si>
    <t>Kiki</t>
  </si>
  <si>
    <t>Fletcher</t>
  </si>
  <si>
    <t>Mollie</t>
  </si>
  <si>
    <t>Earle</t>
  </si>
  <si>
    <t>Katherine</t>
  </si>
  <si>
    <t>Monkton Combe Pentathlon</t>
  </si>
  <si>
    <t>Harper</t>
  </si>
  <si>
    <t>Kearey</t>
  </si>
  <si>
    <t>leone</t>
  </si>
  <si>
    <t>bandini</t>
  </si>
  <si>
    <t>Aidan</t>
  </si>
  <si>
    <t>Koheeallee</t>
  </si>
  <si>
    <t>Kruze</t>
  </si>
  <si>
    <t>Frampton</t>
  </si>
  <si>
    <t>Luke</t>
  </si>
  <si>
    <t>Dougall</t>
  </si>
  <si>
    <t>Caledonian PAC</t>
  </si>
  <si>
    <t>Packer</t>
  </si>
  <si>
    <t>Noah</t>
  </si>
  <si>
    <t>Dickens</t>
  </si>
  <si>
    <t>Harry</t>
  </si>
  <si>
    <t>Downting</t>
  </si>
  <si>
    <t>Williamson</t>
  </si>
  <si>
    <t>Yorkshire Pentathlon Club</t>
  </si>
  <si>
    <t>Jamie</t>
  </si>
  <si>
    <t>Dixon</t>
  </si>
  <si>
    <t>Lee</t>
  </si>
  <si>
    <t>Mackenzie</t>
  </si>
  <si>
    <t>Morgan</t>
  </si>
  <si>
    <t>Maria</t>
  </si>
  <si>
    <t>Tilly</t>
  </si>
  <si>
    <t>Wilson</t>
  </si>
  <si>
    <t>Auralia</t>
  </si>
  <si>
    <t>Acland</t>
  </si>
  <si>
    <t>Siobhan</t>
  </si>
  <si>
    <t>Hunt</t>
  </si>
  <si>
    <t>Gurung</t>
  </si>
  <si>
    <t>Devon</t>
  </si>
  <si>
    <t>Turner-Clarke</t>
  </si>
  <si>
    <t>Gardner</t>
  </si>
  <si>
    <t>Wellington School (Somerset)</t>
  </si>
  <si>
    <t>Aarav</t>
  </si>
  <si>
    <t>Shah</t>
  </si>
  <si>
    <t>Maison</t>
  </si>
  <si>
    <t>Jennings Orr</t>
  </si>
  <si>
    <t>Nathanael</t>
  </si>
  <si>
    <t>Corthorn</t>
  </si>
  <si>
    <t>Hazlegrove Preparatory School</t>
  </si>
  <si>
    <t>Mackintosh</t>
  </si>
  <si>
    <t>Pip</t>
  </si>
  <si>
    <t>Pardoe</t>
  </si>
  <si>
    <t>Declan  </t>
  </si>
  <si>
    <t>O’Connell</t>
  </si>
  <si>
    <t>Hugh</t>
  </si>
  <si>
    <t>Garfield</t>
  </si>
  <si>
    <t>Blake</t>
  </si>
  <si>
    <t>Frederick</t>
  </si>
  <si>
    <t>Wolf</t>
  </si>
  <si>
    <t>Armand Smith</t>
  </si>
  <si>
    <t>May-John</t>
  </si>
  <si>
    <t>Rufus</t>
  </si>
  <si>
    <t>Frost</t>
  </si>
  <si>
    <t>Wellington School</t>
  </si>
  <si>
    <t>Anna</t>
  </si>
  <si>
    <t>Glasper</t>
  </si>
  <si>
    <t>Honey</t>
  </si>
  <si>
    <t>Lawford</t>
  </si>
  <si>
    <t>Daisy</t>
  </si>
  <si>
    <t>Gibbons</t>
  </si>
  <si>
    <t>Neve</t>
  </si>
  <si>
    <t>Kemi</t>
  </si>
  <si>
    <t>Spottiswoode</t>
  </si>
  <si>
    <t>Charlotte</t>
  </si>
  <si>
    <t xml:space="preserve">Milly </t>
  </si>
  <si>
    <t xml:space="preserve">Airey </t>
  </si>
  <si>
    <t>Goggin</t>
  </si>
  <si>
    <t>Robins</t>
  </si>
  <si>
    <t>DNS</t>
  </si>
  <si>
    <t>=</t>
  </si>
  <si>
    <t>Leweston B</t>
  </si>
  <si>
    <t>Gabriella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</si>
</sst>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26282A"/>
      <name val="Arial"/>
      <family val="2"/>
    </font>
    <font>
      <sz val="11"/>
      <color rgb="FF26282A"/>
      <name val="Arial"/>
      <family val="2"/>
    </font>
    <font>
      <sz val="12"/>
      <color rgb="FF26282A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47" fontId="0" fillId="0" borderId="0" xfId="0" applyNumberFormat="1"/>
    <xf numFmtId="0" fontId="2" fillId="0" borderId="1" xfId="1" applyFont="1" applyBorder="1"/>
    <xf numFmtId="0" fontId="1" fillId="0" borderId="0" xfId="1"/>
    <xf numFmtId="164" fontId="2" fillId="0" borderId="0" xfId="1" applyNumberFormat="1" applyFont="1"/>
    <xf numFmtId="0" fontId="2" fillId="0" borderId="0" xfId="1" applyFont="1"/>
    <xf numFmtId="47" fontId="2" fillId="0" borderId="0" xfId="1" applyNumberFormat="1" applyFont="1"/>
    <xf numFmtId="0" fontId="3" fillId="0" borderId="0" xfId="0" applyFont="1"/>
    <xf numFmtId="0" fontId="3" fillId="0" borderId="0" xfId="2"/>
    <xf numFmtId="0" fontId="3" fillId="0" borderId="2" xfId="2" applyBorder="1"/>
    <xf numFmtId="0" fontId="4" fillId="0" borderId="2" xfId="2" applyFont="1" applyBorder="1"/>
    <xf numFmtId="0" fontId="5" fillId="0" borderId="2" xfId="2" applyFont="1" applyBorder="1"/>
    <xf numFmtId="0" fontId="6" fillId="0" borderId="0" xfId="2" applyFont="1"/>
    <xf numFmtId="0" fontId="7" fillId="0" borderId="0" xfId="2" applyFont="1"/>
    <xf numFmtId="0" fontId="3" fillId="0" borderId="3" xfId="2" applyBorder="1"/>
    <xf numFmtId="0" fontId="2" fillId="0" borderId="4" xfId="1" applyFont="1" applyBorder="1"/>
    <xf numFmtId="0" fontId="2" fillId="0" borderId="0" xfId="1" applyFont="1" applyBorder="1"/>
    <xf numFmtId="0" fontId="0" fillId="0" borderId="0" xfId="0" quotePrefix="1"/>
  </cellXfs>
  <cellStyles count="3">
    <cellStyle name="Normal" xfId="0" builtinId="0"/>
    <cellStyle name="Normal 2" xfId="1" xr:uid="{742526AF-ECBA-45AD-A594-D570E6AB3937}"/>
    <cellStyle name="Normal 3" xfId="2" xr:uid="{E3D18BDE-8FE2-4BC6-A477-FE3EFAD6B70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095C-E3A8-4E36-B01F-AF480C8F5945}">
  <dimension ref="A1:E160"/>
  <sheetViews>
    <sheetView topLeftCell="A144" workbookViewId="0">
      <selection activeCell="A160" sqref="A160:E160"/>
    </sheetView>
  </sheetViews>
  <sheetFormatPr defaultRowHeight="14.5" x14ac:dyDescent="0.35"/>
  <cols>
    <col min="1" max="1" width="7.81640625" style="3" customWidth="1"/>
    <col min="2" max="2" width="12.54296875" style="3" customWidth="1"/>
    <col min="3" max="3" width="13.81640625" style="3" customWidth="1"/>
    <col min="4" max="4" width="19.453125" style="3" customWidth="1"/>
    <col min="5" max="5" width="32.7265625" style="3" customWidth="1"/>
    <col min="6" max="16384" width="8.7265625" style="3"/>
  </cols>
  <sheetData>
    <row r="1" spans="1:5" x14ac:dyDescent="0.35">
      <c r="A1" s="9"/>
      <c r="B1" s="10" t="s">
        <v>7</v>
      </c>
      <c r="C1" s="10" t="s">
        <v>134</v>
      </c>
      <c r="D1" s="10" t="s">
        <v>135</v>
      </c>
      <c r="E1" s="10" t="s">
        <v>0</v>
      </c>
    </row>
    <row r="2" spans="1:5" x14ac:dyDescent="0.35">
      <c r="A2" s="9"/>
      <c r="B2" s="10" t="s">
        <v>136</v>
      </c>
      <c r="C2" s="9"/>
      <c r="D2" s="9"/>
      <c r="E2" s="9"/>
    </row>
    <row r="3" spans="1:5" x14ac:dyDescent="0.35">
      <c r="A3" s="9">
        <v>1</v>
      </c>
      <c r="B3" s="9" t="s">
        <v>137</v>
      </c>
      <c r="C3" s="9" t="s">
        <v>138</v>
      </c>
      <c r="D3" s="9" t="s">
        <v>139</v>
      </c>
      <c r="E3" s="9" t="s">
        <v>140</v>
      </c>
    </row>
    <row r="4" spans="1:5" x14ac:dyDescent="0.35">
      <c r="A4" s="9">
        <v>2</v>
      </c>
      <c r="B4" s="9" t="s">
        <v>79</v>
      </c>
      <c r="C4" s="9" t="s">
        <v>141</v>
      </c>
      <c r="D4" s="9" t="s">
        <v>139</v>
      </c>
      <c r="E4" s="9" t="s">
        <v>11</v>
      </c>
    </row>
    <row r="5" spans="1:5" x14ac:dyDescent="0.35">
      <c r="A5" s="9">
        <v>3</v>
      </c>
      <c r="B5" s="9" t="s">
        <v>142</v>
      </c>
      <c r="C5" s="9" t="s">
        <v>143</v>
      </c>
      <c r="D5" s="9" t="s">
        <v>139</v>
      </c>
      <c r="E5" s="9" t="s">
        <v>1</v>
      </c>
    </row>
    <row r="6" spans="1:5" x14ac:dyDescent="0.35">
      <c r="A6" s="9">
        <v>4</v>
      </c>
      <c r="B6" s="9" t="s">
        <v>44</v>
      </c>
      <c r="C6" s="9" t="s">
        <v>284</v>
      </c>
      <c r="D6" s="9" t="s">
        <v>45</v>
      </c>
      <c r="E6" s="9" t="s">
        <v>4</v>
      </c>
    </row>
    <row r="7" spans="1:5" x14ac:dyDescent="0.35">
      <c r="A7" s="9">
        <v>5</v>
      </c>
      <c r="B7" s="11" t="s">
        <v>144</v>
      </c>
      <c r="C7" s="9" t="s">
        <v>145</v>
      </c>
      <c r="D7" s="9" t="s">
        <v>146</v>
      </c>
      <c r="E7" s="9" t="s">
        <v>4</v>
      </c>
    </row>
    <row r="8" spans="1:5" x14ac:dyDescent="0.35">
      <c r="A8" s="9">
        <v>6</v>
      </c>
      <c r="B8" s="9" t="s">
        <v>49</v>
      </c>
      <c r="C8" s="9" t="s">
        <v>50</v>
      </c>
      <c r="D8" s="9" t="s">
        <v>45</v>
      </c>
      <c r="E8" s="9" t="s">
        <v>4</v>
      </c>
    </row>
    <row r="9" spans="1:5" x14ac:dyDescent="0.35">
      <c r="A9" s="9">
        <v>7</v>
      </c>
      <c r="B9" s="9" t="s">
        <v>36</v>
      </c>
      <c r="C9" s="9" t="s">
        <v>37</v>
      </c>
      <c r="D9" s="9" t="s">
        <v>32</v>
      </c>
      <c r="E9" s="9" t="s">
        <v>4</v>
      </c>
    </row>
    <row r="10" spans="1:5" x14ac:dyDescent="0.35">
      <c r="A10" s="9">
        <v>8</v>
      </c>
      <c r="B10" s="9" t="s">
        <v>33</v>
      </c>
      <c r="C10" s="9" t="s">
        <v>34</v>
      </c>
      <c r="D10" s="9" t="s">
        <v>32</v>
      </c>
      <c r="E10" s="9" t="s">
        <v>4</v>
      </c>
    </row>
    <row r="11" spans="1:5" x14ac:dyDescent="0.35">
      <c r="A11" s="9">
        <v>9</v>
      </c>
      <c r="B11" s="9" t="s">
        <v>147</v>
      </c>
      <c r="C11" s="9" t="s">
        <v>148</v>
      </c>
      <c r="D11" s="9" t="s">
        <v>32</v>
      </c>
      <c r="E11" s="9" t="s">
        <v>4</v>
      </c>
    </row>
    <row r="12" spans="1:5" x14ac:dyDescent="0.35">
      <c r="A12" s="9">
        <v>10</v>
      </c>
      <c r="B12" s="9" t="s">
        <v>149</v>
      </c>
      <c r="C12" s="9" t="s">
        <v>150</v>
      </c>
      <c r="D12" s="9" t="s">
        <v>32</v>
      </c>
      <c r="E12" s="9" t="s">
        <v>4</v>
      </c>
    </row>
    <row r="13" spans="1:5" x14ac:dyDescent="0.35">
      <c r="A13" s="9">
        <v>11</v>
      </c>
      <c r="B13" s="9" t="s">
        <v>151</v>
      </c>
      <c r="C13" s="9" t="s">
        <v>152</v>
      </c>
      <c r="D13" s="9" t="s">
        <v>32</v>
      </c>
      <c r="E13" s="9" t="s">
        <v>2</v>
      </c>
    </row>
    <row r="14" spans="1:5" x14ac:dyDescent="0.35">
      <c r="A14" s="9">
        <v>12</v>
      </c>
      <c r="B14" s="9" t="s">
        <v>63</v>
      </c>
      <c r="C14" s="9" t="s">
        <v>153</v>
      </c>
      <c r="D14" s="9" t="s">
        <v>46</v>
      </c>
      <c r="E14" s="9" t="s">
        <v>95</v>
      </c>
    </row>
    <row r="15" spans="1:5" x14ac:dyDescent="0.35">
      <c r="A15" s="9">
        <v>13</v>
      </c>
      <c r="B15" s="9" t="s">
        <v>114</v>
      </c>
      <c r="C15" s="9" t="s">
        <v>115</v>
      </c>
      <c r="D15" s="9" t="s">
        <v>46</v>
      </c>
      <c r="E15" s="9" t="s">
        <v>4</v>
      </c>
    </row>
    <row r="16" spans="1:5" x14ac:dyDescent="0.35">
      <c r="A16" s="9">
        <v>14</v>
      </c>
      <c r="B16" s="9" t="s">
        <v>154</v>
      </c>
      <c r="C16" s="9" t="s">
        <v>155</v>
      </c>
      <c r="D16" s="9" t="s">
        <v>35</v>
      </c>
      <c r="E16" s="9" t="s">
        <v>4</v>
      </c>
    </row>
    <row r="17" spans="1:5" x14ac:dyDescent="0.35">
      <c r="A17" s="9">
        <v>15</v>
      </c>
      <c r="B17" s="9" t="s">
        <v>38</v>
      </c>
      <c r="C17" s="9" t="s">
        <v>39</v>
      </c>
      <c r="D17" s="9" t="s">
        <v>35</v>
      </c>
      <c r="E17" s="9" t="s">
        <v>40</v>
      </c>
    </row>
    <row r="18" spans="1:5" x14ac:dyDescent="0.35">
      <c r="A18" s="9">
        <v>16</v>
      </c>
      <c r="B18" s="9" t="s">
        <v>133</v>
      </c>
      <c r="C18" s="9" t="s">
        <v>128</v>
      </c>
      <c r="D18" s="9" t="s">
        <v>35</v>
      </c>
      <c r="E18" s="9" t="s">
        <v>4</v>
      </c>
    </row>
    <row r="19" spans="1:5" x14ac:dyDescent="0.35">
      <c r="A19" s="9">
        <v>17</v>
      </c>
      <c r="B19" s="9" t="s">
        <v>41</v>
      </c>
      <c r="C19" s="9" t="s">
        <v>42</v>
      </c>
      <c r="D19" s="9" t="s">
        <v>35</v>
      </c>
      <c r="E19" s="9" t="s">
        <v>4</v>
      </c>
    </row>
    <row r="20" spans="1:5" x14ac:dyDescent="0.35">
      <c r="A20" s="9">
        <v>18</v>
      </c>
      <c r="B20" s="9" t="s">
        <v>156</v>
      </c>
      <c r="C20" s="9" t="s">
        <v>157</v>
      </c>
      <c r="D20" s="9" t="s">
        <v>35</v>
      </c>
      <c r="E20" s="9" t="s">
        <v>4</v>
      </c>
    </row>
    <row r="21" spans="1:5" x14ac:dyDescent="0.35">
      <c r="A21" s="9">
        <v>19</v>
      </c>
      <c r="B21" s="9" t="s">
        <v>158</v>
      </c>
      <c r="C21" s="9" t="s">
        <v>150</v>
      </c>
      <c r="D21" s="9" t="s">
        <v>35</v>
      </c>
      <c r="E21" s="9" t="s">
        <v>4</v>
      </c>
    </row>
    <row r="22" spans="1:5" x14ac:dyDescent="0.35">
      <c r="A22" s="9">
        <v>20</v>
      </c>
      <c r="B22" s="9" t="s">
        <v>126</v>
      </c>
      <c r="C22" s="9" t="s">
        <v>55</v>
      </c>
      <c r="D22" s="9" t="s">
        <v>35</v>
      </c>
      <c r="E22" s="9" t="s">
        <v>3</v>
      </c>
    </row>
    <row r="23" spans="1:5" x14ac:dyDescent="0.35">
      <c r="A23" s="9"/>
      <c r="B23" s="9"/>
      <c r="C23" s="9"/>
      <c r="D23" s="9"/>
      <c r="E23" s="9"/>
    </row>
    <row r="24" spans="1:5" x14ac:dyDescent="0.35">
      <c r="A24" s="9"/>
      <c r="B24" s="9"/>
      <c r="C24" s="9"/>
      <c r="D24" s="9"/>
      <c r="E24" s="9"/>
    </row>
    <row r="25" spans="1:5" x14ac:dyDescent="0.35">
      <c r="A25" s="9"/>
      <c r="B25" s="10" t="s">
        <v>30</v>
      </c>
      <c r="C25" s="9"/>
      <c r="D25" s="9"/>
      <c r="E25" s="9"/>
    </row>
    <row r="26" spans="1:5" x14ac:dyDescent="0.35">
      <c r="A26" s="9">
        <v>1</v>
      </c>
      <c r="B26" s="9" t="s">
        <v>159</v>
      </c>
      <c r="C26" s="9" t="s">
        <v>160</v>
      </c>
      <c r="D26" s="9" t="s">
        <v>161</v>
      </c>
      <c r="E26" s="9" t="s">
        <v>11</v>
      </c>
    </row>
    <row r="27" spans="1:5" x14ac:dyDescent="0.35">
      <c r="A27" s="9">
        <v>2</v>
      </c>
      <c r="B27" s="9" t="s">
        <v>162</v>
      </c>
      <c r="C27" s="9" t="s">
        <v>117</v>
      </c>
      <c r="D27" s="9" t="s">
        <v>161</v>
      </c>
      <c r="E27" s="9" t="s">
        <v>4</v>
      </c>
    </row>
    <row r="28" spans="1:5" x14ac:dyDescent="0.35">
      <c r="A28" s="9">
        <v>3</v>
      </c>
      <c r="B28" s="9" t="s">
        <v>163</v>
      </c>
      <c r="C28" s="9" t="s">
        <v>164</v>
      </c>
      <c r="D28" s="9" t="s">
        <v>161</v>
      </c>
      <c r="E28" s="9" t="s">
        <v>1</v>
      </c>
    </row>
    <row r="29" spans="1:5" x14ac:dyDescent="0.35">
      <c r="A29" s="9">
        <v>4</v>
      </c>
      <c r="B29" s="9" t="s">
        <v>9</v>
      </c>
      <c r="C29" s="9" t="s">
        <v>10</v>
      </c>
      <c r="D29" s="9" t="s">
        <v>161</v>
      </c>
      <c r="E29" s="9" t="s">
        <v>11</v>
      </c>
    </row>
    <row r="30" spans="1:5" x14ac:dyDescent="0.35">
      <c r="A30" s="9">
        <v>5</v>
      </c>
      <c r="B30" s="9" t="s">
        <v>165</v>
      </c>
      <c r="C30" s="9" t="s">
        <v>166</v>
      </c>
      <c r="D30" s="9" t="s">
        <v>161</v>
      </c>
      <c r="E30" s="9" t="s">
        <v>17</v>
      </c>
    </row>
    <row r="31" spans="1:5" x14ac:dyDescent="0.35">
      <c r="A31" s="9">
        <v>6</v>
      </c>
      <c r="B31" s="9" t="s">
        <v>12</v>
      </c>
      <c r="C31" s="9" t="s">
        <v>13</v>
      </c>
      <c r="D31" s="9" t="s">
        <v>161</v>
      </c>
      <c r="E31" s="9" t="s">
        <v>17</v>
      </c>
    </row>
    <row r="32" spans="1:5" x14ac:dyDescent="0.35">
      <c r="A32" s="9">
        <v>7</v>
      </c>
      <c r="B32" s="9" t="s">
        <v>165</v>
      </c>
      <c r="C32" s="9" t="s">
        <v>167</v>
      </c>
      <c r="D32" s="9" t="s">
        <v>161</v>
      </c>
      <c r="E32" s="9" t="s">
        <v>2</v>
      </c>
    </row>
    <row r="33" spans="1:5" x14ac:dyDescent="0.35">
      <c r="A33" s="9">
        <v>8</v>
      </c>
      <c r="B33" s="9" t="s">
        <v>168</v>
      </c>
      <c r="C33" s="9" t="s">
        <v>169</v>
      </c>
      <c r="D33" s="9" t="s">
        <v>161</v>
      </c>
      <c r="E33" s="9" t="s">
        <v>1</v>
      </c>
    </row>
    <row r="34" spans="1:5" x14ac:dyDescent="0.35">
      <c r="A34" s="9">
        <v>9</v>
      </c>
      <c r="B34" s="9" t="s">
        <v>23</v>
      </c>
      <c r="C34" s="9" t="s">
        <v>24</v>
      </c>
      <c r="D34" s="9" t="s">
        <v>16</v>
      </c>
      <c r="E34" s="9" t="s">
        <v>4</v>
      </c>
    </row>
    <row r="35" spans="1:5" x14ac:dyDescent="0.35">
      <c r="A35" s="9">
        <v>10</v>
      </c>
      <c r="B35" s="9" t="s">
        <v>18</v>
      </c>
      <c r="C35" s="9" t="s">
        <v>19</v>
      </c>
      <c r="D35" s="9" t="s">
        <v>16</v>
      </c>
      <c r="E35" s="9" t="s">
        <v>20</v>
      </c>
    </row>
    <row r="36" spans="1:5" x14ac:dyDescent="0.35">
      <c r="A36" s="9">
        <v>11</v>
      </c>
      <c r="B36" s="9" t="s">
        <v>21</v>
      </c>
      <c r="C36" s="9" t="s">
        <v>22</v>
      </c>
      <c r="D36" s="9" t="s">
        <v>16</v>
      </c>
      <c r="E36" s="9" t="s">
        <v>20</v>
      </c>
    </row>
    <row r="37" spans="1:5" x14ac:dyDescent="0.35">
      <c r="A37" s="9">
        <v>12</v>
      </c>
      <c r="B37" s="9" t="s">
        <v>170</v>
      </c>
      <c r="C37" s="9" t="s">
        <v>78</v>
      </c>
      <c r="D37" s="9" t="s">
        <v>16</v>
      </c>
      <c r="E37" s="9" t="s">
        <v>2</v>
      </c>
    </row>
    <row r="38" spans="1:5" x14ac:dyDescent="0.35">
      <c r="A38" s="9">
        <v>13</v>
      </c>
      <c r="B38" s="9" t="s">
        <v>163</v>
      </c>
      <c r="C38" s="9" t="s">
        <v>119</v>
      </c>
      <c r="D38" s="9" t="s">
        <v>16</v>
      </c>
      <c r="E38" s="9" t="s">
        <v>2</v>
      </c>
    </row>
    <row r="39" spans="1:5" x14ac:dyDescent="0.35">
      <c r="A39" s="9">
        <v>14</v>
      </c>
      <c r="B39" s="9" t="s">
        <v>171</v>
      </c>
      <c r="C39" s="9" t="s">
        <v>172</v>
      </c>
      <c r="D39" s="9" t="s">
        <v>16</v>
      </c>
      <c r="E39" s="9" t="s">
        <v>4</v>
      </c>
    </row>
    <row r="40" spans="1:5" x14ac:dyDescent="0.35">
      <c r="A40" s="9">
        <v>15</v>
      </c>
      <c r="B40" s="9" t="s">
        <v>14</v>
      </c>
      <c r="C40" s="9" t="s">
        <v>15</v>
      </c>
      <c r="D40" s="9" t="s">
        <v>16</v>
      </c>
      <c r="E40" s="9" t="s">
        <v>17</v>
      </c>
    </row>
    <row r="41" spans="1:5" x14ac:dyDescent="0.35">
      <c r="A41" s="9">
        <v>16</v>
      </c>
      <c r="B41" s="9" t="s">
        <v>173</v>
      </c>
      <c r="C41" s="9" t="s">
        <v>150</v>
      </c>
      <c r="D41" s="9" t="s">
        <v>16</v>
      </c>
      <c r="E41" s="9" t="s">
        <v>4</v>
      </c>
    </row>
    <row r="42" spans="1:5" x14ac:dyDescent="0.35">
      <c r="A42" s="9">
        <v>17</v>
      </c>
      <c r="B42" s="9" t="s">
        <v>173</v>
      </c>
      <c r="C42" s="9" t="s">
        <v>174</v>
      </c>
      <c r="D42" s="9" t="s">
        <v>16</v>
      </c>
      <c r="E42" s="9" t="s">
        <v>2</v>
      </c>
    </row>
    <row r="43" spans="1:5" x14ac:dyDescent="0.35">
      <c r="A43" s="9">
        <v>18</v>
      </c>
      <c r="B43" s="9" t="s">
        <v>175</v>
      </c>
      <c r="C43" s="9" t="s">
        <v>176</v>
      </c>
      <c r="D43" s="9" t="s">
        <v>16</v>
      </c>
      <c r="E43" s="9" t="s">
        <v>1</v>
      </c>
    </row>
    <row r="44" spans="1:5" x14ac:dyDescent="0.35">
      <c r="A44" s="8">
        <v>19</v>
      </c>
      <c r="B44" s="8" t="s">
        <v>177</v>
      </c>
      <c r="C44" s="12" t="s">
        <v>178</v>
      </c>
      <c r="D44" s="9" t="s">
        <v>16</v>
      </c>
      <c r="E44" s="8" t="s">
        <v>1</v>
      </c>
    </row>
    <row r="45" spans="1:5" x14ac:dyDescent="0.35">
      <c r="A45" s="9"/>
      <c r="B45" s="10" t="s">
        <v>43</v>
      </c>
      <c r="C45" s="9"/>
      <c r="D45" s="9"/>
      <c r="E45" s="9"/>
    </row>
    <row r="46" spans="1:5" x14ac:dyDescent="0.35">
      <c r="A46" s="9">
        <v>1</v>
      </c>
      <c r="B46" s="9" t="s">
        <v>179</v>
      </c>
      <c r="C46" s="9" t="s">
        <v>180</v>
      </c>
      <c r="D46" s="9" t="s">
        <v>25</v>
      </c>
      <c r="E46" s="9" t="s">
        <v>11</v>
      </c>
    </row>
    <row r="47" spans="1:5" x14ac:dyDescent="0.35">
      <c r="A47" s="9">
        <v>2</v>
      </c>
      <c r="B47" s="9" t="s">
        <v>181</v>
      </c>
      <c r="C47" s="9" t="s">
        <v>182</v>
      </c>
      <c r="D47" s="9" t="s">
        <v>25</v>
      </c>
      <c r="E47" s="9" t="s">
        <v>125</v>
      </c>
    </row>
    <row r="48" spans="1:5" x14ac:dyDescent="0.35">
      <c r="A48" s="9">
        <v>3</v>
      </c>
      <c r="B48" s="9" t="s">
        <v>183</v>
      </c>
      <c r="C48" s="9" t="s">
        <v>169</v>
      </c>
      <c r="D48" s="9" t="s">
        <v>25</v>
      </c>
      <c r="E48" s="9" t="s">
        <v>1</v>
      </c>
    </row>
    <row r="49" spans="1:5" x14ac:dyDescent="0.35">
      <c r="A49" s="9">
        <v>4</v>
      </c>
      <c r="B49" s="9" t="s">
        <v>71</v>
      </c>
      <c r="C49" s="9" t="s">
        <v>164</v>
      </c>
      <c r="D49" s="9" t="s">
        <v>25</v>
      </c>
      <c r="E49" s="9" t="s">
        <v>1</v>
      </c>
    </row>
    <row r="50" spans="1:5" x14ac:dyDescent="0.35">
      <c r="A50" s="9">
        <v>5</v>
      </c>
      <c r="B50" s="9" t="s">
        <v>184</v>
      </c>
      <c r="C50" s="9" t="s">
        <v>185</v>
      </c>
      <c r="D50" s="9" t="s">
        <v>26</v>
      </c>
      <c r="E50" s="9" t="s">
        <v>4</v>
      </c>
    </row>
    <row r="51" spans="1:5" x14ac:dyDescent="0.35">
      <c r="A51" s="9">
        <v>6</v>
      </c>
      <c r="B51" s="9" t="s">
        <v>186</v>
      </c>
      <c r="C51" s="9" t="s">
        <v>174</v>
      </c>
      <c r="D51" s="9" t="s">
        <v>26</v>
      </c>
      <c r="E51" s="9" t="s">
        <v>2</v>
      </c>
    </row>
    <row r="52" spans="1:5" x14ac:dyDescent="0.35">
      <c r="A52" s="9">
        <v>10</v>
      </c>
      <c r="B52" s="9" t="s">
        <v>27</v>
      </c>
      <c r="C52" s="9" t="s">
        <v>28</v>
      </c>
      <c r="D52" s="9" t="s">
        <v>29</v>
      </c>
      <c r="E52" s="9" t="s">
        <v>4</v>
      </c>
    </row>
    <row r="53" spans="1:5" x14ac:dyDescent="0.35">
      <c r="A53" s="9">
        <v>11</v>
      </c>
      <c r="B53" s="9" t="s">
        <v>187</v>
      </c>
      <c r="C53" s="9" t="s">
        <v>188</v>
      </c>
      <c r="D53" s="9" t="s">
        <v>29</v>
      </c>
      <c r="E53" s="9" t="s">
        <v>4</v>
      </c>
    </row>
    <row r="54" spans="1:5" x14ac:dyDescent="0.35">
      <c r="A54" s="9">
        <v>12</v>
      </c>
      <c r="B54" s="9" t="s">
        <v>31</v>
      </c>
      <c r="C54" s="9" t="s">
        <v>189</v>
      </c>
      <c r="D54" s="9" t="s">
        <v>190</v>
      </c>
      <c r="E54" s="9" t="s">
        <v>4</v>
      </c>
    </row>
    <row r="55" spans="1:5" x14ac:dyDescent="0.35">
      <c r="A55" s="9">
        <v>13</v>
      </c>
      <c r="B55" s="9" t="s">
        <v>68</v>
      </c>
      <c r="C55" s="9" t="s">
        <v>191</v>
      </c>
      <c r="D55" s="9" t="s">
        <v>190</v>
      </c>
      <c r="E55" s="9" t="s">
        <v>1</v>
      </c>
    </row>
    <row r="56" spans="1:5" x14ac:dyDescent="0.35">
      <c r="A56" s="9">
        <v>14</v>
      </c>
      <c r="B56" s="9" t="s">
        <v>47</v>
      </c>
      <c r="C56" s="9" t="s">
        <v>192</v>
      </c>
      <c r="D56" s="9" t="s">
        <v>190</v>
      </c>
      <c r="E56" s="9" t="s">
        <v>4</v>
      </c>
    </row>
    <row r="57" spans="1:5" x14ac:dyDescent="0.35">
      <c r="A57" s="9">
        <v>15</v>
      </c>
      <c r="B57" s="9" t="s">
        <v>193</v>
      </c>
      <c r="C57" s="9" t="s">
        <v>194</v>
      </c>
      <c r="D57" s="9" t="s">
        <v>195</v>
      </c>
      <c r="E57" s="9" t="s">
        <v>11</v>
      </c>
    </row>
    <row r="58" spans="1:5" x14ac:dyDescent="0.35">
      <c r="A58" s="9">
        <v>16</v>
      </c>
      <c r="B58" s="9" t="s">
        <v>196</v>
      </c>
      <c r="C58" s="9" t="s">
        <v>197</v>
      </c>
      <c r="D58" s="9" t="s">
        <v>195</v>
      </c>
      <c r="E58" s="9" t="s">
        <v>1</v>
      </c>
    </row>
    <row r="59" spans="1:5" x14ac:dyDescent="0.35">
      <c r="A59" s="9">
        <v>17</v>
      </c>
      <c r="B59" s="9" t="s">
        <v>198</v>
      </c>
      <c r="C59" s="9" t="s">
        <v>199</v>
      </c>
      <c r="D59" s="9" t="s">
        <v>200</v>
      </c>
      <c r="E59" s="9" t="s">
        <v>201</v>
      </c>
    </row>
    <row r="60" spans="1:5" x14ac:dyDescent="0.35">
      <c r="A60" s="9"/>
      <c r="B60" s="9"/>
      <c r="C60" s="9"/>
      <c r="D60" s="9"/>
      <c r="E60" s="9"/>
    </row>
    <row r="61" spans="1:5" x14ac:dyDescent="0.35">
      <c r="A61" s="9"/>
      <c r="B61" s="10" t="s">
        <v>52</v>
      </c>
      <c r="C61" s="9"/>
      <c r="D61" s="9"/>
      <c r="E61" s="9"/>
    </row>
    <row r="62" spans="1:5" x14ac:dyDescent="0.35">
      <c r="A62" s="9">
        <v>1</v>
      </c>
      <c r="B62" s="9" t="s">
        <v>108</v>
      </c>
      <c r="C62" s="9" t="s">
        <v>13</v>
      </c>
      <c r="D62" s="9" t="s">
        <v>124</v>
      </c>
      <c r="E62" s="9" t="s">
        <v>4</v>
      </c>
    </row>
    <row r="63" spans="1:5" x14ac:dyDescent="0.35">
      <c r="A63" s="9">
        <v>2</v>
      </c>
      <c r="B63" s="9" t="s">
        <v>96</v>
      </c>
      <c r="C63" s="9" t="s">
        <v>202</v>
      </c>
      <c r="D63" s="9" t="s">
        <v>124</v>
      </c>
      <c r="E63" s="9" t="s">
        <v>4</v>
      </c>
    </row>
    <row r="64" spans="1:5" x14ac:dyDescent="0.35">
      <c r="A64" s="9">
        <v>3</v>
      </c>
      <c r="B64" s="9" t="s">
        <v>203</v>
      </c>
      <c r="C64" s="9" t="s">
        <v>204</v>
      </c>
      <c r="D64" s="9" t="s">
        <v>124</v>
      </c>
      <c r="E64" s="9" t="s">
        <v>3</v>
      </c>
    </row>
    <row r="65" spans="1:5" x14ac:dyDescent="0.35">
      <c r="A65" s="9">
        <v>4</v>
      </c>
      <c r="B65" s="9" t="s">
        <v>113</v>
      </c>
      <c r="C65" s="9" t="s">
        <v>88</v>
      </c>
      <c r="D65" s="9" t="s">
        <v>124</v>
      </c>
      <c r="E65" s="9" t="s">
        <v>95</v>
      </c>
    </row>
    <row r="66" spans="1:5" x14ac:dyDescent="0.35">
      <c r="A66" s="9">
        <v>5</v>
      </c>
      <c r="B66" s="9" t="s">
        <v>205</v>
      </c>
      <c r="C66" s="9" t="s">
        <v>206</v>
      </c>
      <c r="D66" s="9" t="s">
        <v>124</v>
      </c>
      <c r="E66" s="9" t="s">
        <v>2</v>
      </c>
    </row>
    <row r="67" spans="1:5" x14ac:dyDescent="0.35">
      <c r="A67" s="9">
        <v>6</v>
      </c>
      <c r="B67" s="9" t="s">
        <v>102</v>
      </c>
      <c r="C67" s="9" t="s">
        <v>103</v>
      </c>
      <c r="D67" s="9" t="s">
        <v>124</v>
      </c>
      <c r="E67" s="9" t="s">
        <v>4</v>
      </c>
    </row>
    <row r="68" spans="1:5" x14ac:dyDescent="0.35">
      <c r="A68" s="9">
        <v>7</v>
      </c>
      <c r="B68" s="9" t="s">
        <v>207</v>
      </c>
      <c r="C68" s="9" t="s">
        <v>180</v>
      </c>
      <c r="D68" s="9" t="s">
        <v>124</v>
      </c>
      <c r="E68" s="9" t="s">
        <v>11</v>
      </c>
    </row>
    <row r="69" spans="1:5" x14ac:dyDescent="0.35">
      <c r="A69" s="9">
        <v>8</v>
      </c>
      <c r="B69" s="9" t="s">
        <v>100</v>
      </c>
      <c r="C69" s="9" t="s">
        <v>101</v>
      </c>
      <c r="D69" s="9" t="s">
        <v>124</v>
      </c>
      <c r="E69" s="9" t="s">
        <v>4</v>
      </c>
    </row>
    <row r="70" spans="1:5" x14ac:dyDescent="0.35">
      <c r="A70" s="9">
        <v>9</v>
      </c>
      <c r="B70" s="9" t="s">
        <v>208</v>
      </c>
      <c r="C70" s="9" t="s">
        <v>209</v>
      </c>
      <c r="D70" s="9" t="s">
        <v>124</v>
      </c>
      <c r="E70" s="9" t="s">
        <v>3</v>
      </c>
    </row>
    <row r="71" spans="1:5" x14ac:dyDescent="0.35">
      <c r="A71" s="9">
        <v>10</v>
      </c>
      <c r="B71" s="9" t="s">
        <v>91</v>
      </c>
      <c r="C71" s="9" t="s">
        <v>92</v>
      </c>
      <c r="D71" s="9" t="s">
        <v>124</v>
      </c>
      <c r="E71" s="9" t="s">
        <v>3</v>
      </c>
    </row>
    <row r="72" spans="1:5" x14ac:dyDescent="0.35">
      <c r="A72" s="9">
        <v>11</v>
      </c>
      <c r="B72" s="9" t="s">
        <v>109</v>
      </c>
      <c r="C72" s="9" t="s">
        <v>34</v>
      </c>
      <c r="D72" s="9" t="s">
        <v>124</v>
      </c>
      <c r="E72" s="9" t="s">
        <v>4</v>
      </c>
    </row>
    <row r="73" spans="1:5" x14ac:dyDescent="0.35">
      <c r="A73" s="9">
        <v>12</v>
      </c>
      <c r="B73" s="9" t="s">
        <v>210</v>
      </c>
      <c r="C73" s="9" t="s">
        <v>211</v>
      </c>
      <c r="D73" s="9" t="s">
        <v>124</v>
      </c>
      <c r="E73" s="9" t="s">
        <v>4</v>
      </c>
    </row>
    <row r="74" spans="1:5" x14ac:dyDescent="0.35">
      <c r="A74" s="9">
        <v>13</v>
      </c>
      <c r="B74" s="9" t="s">
        <v>106</v>
      </c>
      <c r="C74" s="9" t="s">
        <v>107</v>
      </c>
      <c r="D74" s="9" t="s">
        <v>124</v>
      </c>
      <c r="E74" s="9" t="s">
        <v>40</v>
      </c>
    </row>
    <row r="75" spans="1:5" x14ac:dyDescent="0.35">
      <c r="A75" s="9">
        <v>14</v>
      </c>
      <c r="B75" s="9" t="s">
        <v>212</v>
      </c>
      <c r="C75" s="9" t="s">
        <v>169</v>
      </c>
      <c r="D75" s="9" t="s">
        <v>124</v>
      </c>
      <c r="E75" s="9" t="s">
        <v>213</v>
      </c>
    </row>
    <row r="76" spans="1:5" x14ac:dyDescent="0.35">
      <c r="A76" s="9">
        <v>15</v>
      </c>
      <c r="B76" s="9" t="s">
        <v>214</v>
      </c>
      <c r="C76" s="9" t="s">
        <v>215</v>
      </c>
      <c r="D76" s="9" t="s">
        <v>124</v>
      </c>
      <c r="E76" s="9" t="s">
        <v>4</v>
      </c>
    </row>
    <row r="77" spans="1:5" x14ac:dyDescent="0.35">
      <c r="A77" s="9"/>
      <c r="B77" s="8"/>
      <c r="C77" s="8"/>
      <c r="D77" s="8"/>
      <c r="E77" s="8"/>
    </row>
    <row r="78" spans="1:5" x14ac:dyDescent="0.35">
      <c r="A78" s="9"/>
      <c r="B78" s="9"/>
      <c r="C78" s="9"/>
      <c r="D78" s="9"/>
      <c r="E78" s="9"/>
    </row>
    <row r="79" spans="1:5" x14ac:dyDescent="0.35">
      <c r="A79" s="9"/>
      <c r="B79" s="9"/>
      <c r="C79" s="9"/>
      <c r="D79" s="9"/>
      <c r="E79" s="9"/>
    </row>
    <row r="80" spans="1:5" x14ac:dyDescent="0.35">
      <c r="A80" s="9"/>
      <c r="B80" s="10" t="s">
        <v>57</v>
      </c>
      <c r="C80" s="9"/>
      <c r="D80" s="9"/>
      <c r="E80" s="9"/>
    </row>
    <row r="81" spans="1:5" x14ac:dyDescent="0.35">
      <c r="A81" s="9">
        <v>1</v>
      </c>
      <c r="B81" s="9" t="s">
        <v>120</v>
      </c>
      <c r="C81" s="9" t="s">
        <v>81</v>
      </c>
      <c r="D81" s="9" t="s">
        <v>116</v>
      </c>
      <c r="E81" s="9" t="s">
        <v>2</v>
      </c>
    </row>
    <row r="82" spans="1:5" x14ac:dyDescent="0.35">
      <c r="A82" s="9">
        <v>2</v>
      </c>
      <c r="B82" s="9" t="s">
        <v>216</v>
      </c>
      <c r="C82" s="9" t="s">
        <v>217</v>
      </c>
      <c r="D82" s="9" t="s">
        <v>116</v>
      </c>
      <c r="E82" s="9" t="s">
        <v>3</v>
      </c>
    </row>
    <row r="83" spans="1:5" x14ac:dyDescent="0.35">
      <c r="A83" s="9">
        <v>3</v>
      </c>
      <c r="B83" s="9" t="s">
        <v>218</v>
      </c>
      <c r="C83" s="9" t="s">
        <v>219</v>
      </c>
      <c r="D83" s="9" t="s">
        <v>116</v>
      </c>
      <c r="E83" s="9" t="s">
        <v>4</v>
      </c>
    </row>
    <row r="84" spans="1:5" x14ac:dyDescent="0.35">
      <c r="A84" s="9">
        <v>4</v>
      </c>
      <c r="B84" s="9" t="s">
        <v>63</v>
      </c>
      <c r="C84" s="9" t="s">
        <v>88</v>
      </c>
      <c r="D84" s="9" t="s">
        <v>116</v>
      </c>
      <c r="E84" s="9" t="s">
        <v>95</v>
      </c>
    </row>
    <row r="85" spans="1:5" x14ac:dyDescent="0.35">
      <c r="A85" s="9">
        <v>5</v>
      </c>
      <c r="B85" s="9" t="s">
        <v>220</v>
      </c>
      <c r="C85" s="9" t="s">
        <v>221</v>
      </c>
      <c r="D85" s="9" t="s">
        <v>116</v>
      </c>
      <c r="E85" s="9" t="s">
        <v>3</v>
      </c>
    </row>
    <row r="86" spans="1:5" x14ac:dyDescent="0.35">
      <c r="A86" s="9">
        <v>6</v>
      </c>
      <c r="B86" s="9" t="s">
        <v>56</v>
      </c>
      <c r="C86" s="9" t="s">
        <v>117</v>
      </c>
      <c r="D86" s="9" t="s">
        <v>116</v>
      </c>
      <c r="E86" s="9" t="s">
        <v>4</v>
      </c>
    </row>
    <row r="87" spans="1:5" x14ac:dyDescent="0.35">
      <c r="A87" s="9">
        <v>7</v>
      </c>
      <c r="B87" s="9" t="s">
        <v>75</v>
      </c>
      <c r="C87" s="9" t="s">
        <v>76</v>
      </c>
      <c r="D87" s="9" t="s">
        <v>116</v>
      </c>
      <c r="E87" s="9" t="s">
        <v>2</v>
      </c>
    </row>
    <row r="88" spans="1:5" x14ac:dyDescent="0.35">
      <c r="A88" s="9">
        <v>8</v>
      </c>
      <c r="B88" s="9" t="s">
        <v>222</v>
      </c>
      <c r="C88" s="9" t="s">
        <v>223</v>
      </c>
      <c r="D88" s="9" t="s">
        <v>116</v>
      </c>
      <c r="E88" s="9" t="s">
        <v>224</v>
      </c>
    </row>
    <row r="89" spans="1:5" x14ac:dyDescent="0.35">
      <c r="A89" s="9">
        <v>9</v>
      </c>
      <c r="B89" s="9" t="s">
        <v>63</v>
      </c>
      <c r="C89" s="9" t="s">
        <v>225</v>
      </c>
      <c r="D89" s="9" t="s">
        <v>116</v>
      </c>
      <c r="E89" s="9" t="s">
        <v>4</v>
      </c>
    </row>
    <row r="90" spans="1:5" x14ac:dyDescent="0.35">
      <c r="A90" s="9">
        <v>10</v>
      </c>
      <c r="B90" s="9" t="s">
        <v>226</v>
      </c>
      <c r="C90" s="9" t="s">
        <v>227</v>
      </c>
      <c r="D90" s="9" t="s">
        <v>116</v>
      </c>
      <c r="E90" s="9" t="s">
        <v>89</v>
      </c>
    </row>
    <row r="91" spans="1:5" x14ac:dyDescent="0.35">
      <c r="A91" s="9">
        <v>11</v>
      </c>
      <c r="B91" s="9" t="s">
        <v>228</v>
      </c>
      <c r="C91" s="9" t="s">
        <v>229</v>
      </c>
      <c r="D91" s="9" t="s">
        <v>116</v>
      </c>
      <c r="E91" s="9" t="s">
        <v>4</v>
      </c>
    </row>
    <row r="92" spans="1:5" x14ac:dyDescent="0.35">
      <c r="A92" s="9">
        <v>12</v>
      </c>
      <c r="B92" s="9" t="s">
        <v>84</v>
      </c>
      <c r="C92" s="9" t="s">
        <v>230</v>
      </c>
      <c r="D92" s="9" t="s">
        <v>116</v>
      </c>
      <c r="E92" s="9" t="s">
        <v>231</v>
      </c>
    </row>
    <row r="93" spans="1:5" x14ac:dyDescent="0.35">
      <c r="A93" s="9">
        <v>13</v>
      </c>
      <c r="B93" s="9" t="s">
        <v>118</v>
      </c>
      <c r="C93" s="9" t="s">
        <v>119</v>
      </c>
      <c r="D93" s="9" t="s">
        <v>116</v>
      </c>
      <c r="E93" s="9" t="s">
        <v>2</v>
      </c>
    </row>
    <row r="94" spans="1:5" x14ac:dyDescent="0.35">
      <c r="A94" s="9">
        <v>14</v>
      </c>
      <c r="B94" s="9" t="s">
        <v>80</v>
      </c>
      <c r="C94" s="9" t="s">
        <v>68</v>
      </c>
      <c r="D94" s="9" t="s">
        <v>116</v>
      </c>
      <c r="E94" s="9" t="s">
        <v>2</v>
      </c>
    </row>
    <row r="95" spans="1:5" x14ac:dyDescent="0.35">
      <c r="A95" s="9">
        <v>15</v>
      </c>
      <c r="B95" s="9" t="s">
        <v>121</v>
      </c>
      <c r="C95" s="9" t="s">
        <v>122</v>
      </c>
      <c r="D95" s="9" t="s">
        <v>116</v>
      </c>
      <c r="E95" s="9" t="s">
        <v>40</v>
      </c>
    </row>
    <row r="96" spans="1:5" x14ac:dyDescent="0.35">
      <c r="A96" s="9">
        <v>16</v>
      </c>
      <c r="B96" s="9" t="s">
        <v>232</v>
      </c>
      <c r="C96" s="9" t="s">
        <v>233</v>
      </c>
      <c r="D96" s="9" t="s">
        <v>116</v>
      </c>
      <c r="E96" s="9" t="s">
        <v>1</v>
      </c>
    </row>
    <row r="97" spans="1:5" x14ac:dyDescent="0.35">
      <c r="A97" s="9"/>
      <c r="B97" s="9"/>
      <c r="C97" s="9"/>
      <c r="D97" s="9"/>
      <c r="E97" s="9"/>
    </row>
    <row r="98" spans="1:5" x14ac:dyDescent="0.35">
      <c r="A98" s="9"/>
      <c r="B98" s="9"/>
      <c r="C98" s="9"/>
      <c r="D98" s="9"/>
      <c r="E98" s="9"/>
    </row>
    <row r="99" spans="1:5" x14ac:dyDescent="0.35">
      <c r="A99" s="9"/>
      <c r="B99" s="10" t="s">
        <v>74</v>
      </c>
      <c r="C99" s="9"/>
      <c r="D99" s="9"/>
      <c r="E99" s="9"/>
    </row>
    <row r="100" spans="1:5" x14ac:dyDescent="0.35">
      <c r="A100" s="9">
        <v>1</v>
      </c>
      <c r="B100" s="9" t="s">
        <v>71</v>
      </c>
      <c r="C100" s="9" t="s">
        <v>234</v>
      </c>
      <c r="D100" s="9" t="s">
        <v>93</v>
      </c>
      <c r="E100" s="9" t="s">
        <v>2</v>
      </c>
    </row>
    <row r="101" spans="1:5" x14ac:dyDescent="0.35">
      <c r="A101" s="9">
        <v>2</v>
      </c>
      <c r="B101" s="9" t="s">
        <v>98</v>
      </c>
      <c r="C101" s="9" t="s">
        <v>99</v>
      </c>
      <c r="D101" s="9" t="s">
        <v>93</v>
      </c>
      <c r="E101" s="9" t="s">
        <v>4</v>
      </c>
    </row>
    <row r="102" spans="1:5" x14ac:dyDescent="0.35">
      <c r="A102" s="9">
        <v>3</v>
      </c>
      <c r="B102" s="9" t="s">
        <v>110</v>
      </c>
      <c r="C102" s="9" t="s">
        <v>39</v>
      </c>
      <c r="D102" s="9" t="s">
        <v>93</v>
      </c>
      <c r="E102" s="9" t="s">
        <v>40</v>
      </c>
    </row>
    <row r="103" spans="1:5" x14ac:dyDescent="0.35">
      <c r="A103" s="9">
        <v>4</v>
      </c>
      <c r="B103" s="9" t="s">
        <v>71</v>
      </c>
      <c r="C103" s="9" t="s">
        <v>72</v>
      </c>
      <c r="D103" s="9" t="s">
        <v>93</v>
      </c>
      <c r="E103" s="9" t="s">
        <v>4</v>
      </c>
    </row>
    <row r="104" spans="1:5" x14ac:dyDescent="0.35">
      <c r="A104" s="9">
        <v>5</v>
      </c>
      <c r="B104" s="9" t="s">
        <v>235</v>
      </c>
      <c r="C104" s="9" t="s">
        <v>236</v>
      </c>
      <c r="D104" s="9" t="s">
        <v>93</v>
      </c>
      <c r="E104" s="9" t="s">
        <v>2</v>
      </c>
    </row>
    <row r="105" spans="1:5" x14ac:dyDescent="0.35">
      <c r="A105" s="9">
        <v>6</v>
      </c>
      <c r="B105" s="9" t="s">
        <v>237</v>
      </c>
      <c r="C105" s="9" t="s">
        <v>223</v>
      </c>
      <c r="D105" s="9" t="s">
        <v>93</v>
      </c>
      <c r="E105" s="9" t="s">
        <v>224</v>
      </c>
    </row>
    <row r="106" spans="1:5" x14ac:dyDescent="0.35">
      <c r="A106" s="9">
        <v>7</v>
      </c>
      <c r="B106" s="9" t="s">
        <v>238</v>
      </c>
      <c r="C106" s="9" t="s">
        <v>239</v>
      </c>
      <c r="D106" s="9" t="s">
        <v>93</v>
      </c>
      <c r="E106" s="9" t="s">
        <v>4</v>
      </c>
    </row>
    <row r="107" spans="1:5" x14ac:dyDescent="0.35">
      <c r="A107" s="9">
        <v>8</v>
      </c>
      <c r="B107" s="9" t="s">
        <v>240</v>
      </c>
      <c r="C107" s="9" t="s">
        <v>241</v>
      </c>
      <c r="D107" s="9" t="s">
        <v>93</v>
      </c>
      <c r="E107" s="9" t="s">
        <v>1</v>
      </c>
    </row>
    <row r="108" spans="1:5" x14ac:dyDescent="0.35">
      <c r="A108" s="9">
        <v>9</v>
      </c>
      <c r="B108" s="9" t="s">
        <v>111</v>
      </c>
      <c r="C108" s="9" t="s">
        <v>112</v>
      </c>
      <c r="D108" s="9" t="s">
        <v>93</v>
      </c>
      <c r="E108" s="9" t="s">
        <v>4</v>
      </c>
    </row>
    <row r="109" spans="1:5" x14ac:dyDescent="0.35">
      <c r="A109" s="9">
        <v>10</v>
      </c>
      <c r="B109" s="9" t="s">
        <v>205</v>
      </c>
      <c r="C109" s="9" t="s">
        <v>180</v>
      </c>
      <c r="D109" s="9" t="s">
        <v>93</v>
      </c>
      <c r="E109" s="9" t="s">
        <v>11</v>
      </c>
    </row>
    <row r="110" spans="1:5" x14ac:dyDescent="0.35">
      <c r="A110" s="9">
        <v>11</v>
      </c>
      <c r="B110" s="9" t="s">
        <v>96</v>
      </c>
      <c r="C110" s="9" t="s">
        <v>97</v>
      </c>
      <c r="D110" s="9" t="s">
        <v>93</v>
      </c>
      <c r="E110" s="9" t="s">
        <v>4</v>
      </c>
    </row>
    <row r="111" spans="1:5" x14ac:dyDescent="0.35">
      <c r="A111" s="9">
        <v>12</v>
      </c>
      <c r="B111" s="9" t="s">
        <v>65</v>
      </c>
      <c r="C111" s="9" t="s">
        <v>53</v>
      </c>
      <c r="D111" s="9" t="s">
        <v>93</v>
      </c>
      <c r="E111" s="9" t="s">
        <v>3</v>
      </c>
    </row>
    <row r="112" spans="1:5" x14ac:dyDescent="0.35">
      <c r="A112" s="9">
        <v>13</v>
      </c>
      <c r="B112" s="9" t="s">
        <v>242</v>
      </c>
      <c r="C112" s="9" t="s">
        <v>243</v>
      </c>
      <c r="D112" s="9" t="s">
        <v>93</v>
      </c>
      <c r="E112" s="9" t="s">
        <v>2</v>
      </c>
    </row>
    <row r="113" spans="1:5" x14ac:dyDescent="0.35">
      <c r="A113" s="9">
        <v>14</v>
      </c>
      <c r="B113" s="9" t="s">
        <v>104</v>
      </c>
      <c r="C113" s="9" t="s">
        <v>105</v>
      </c>
      <c r="D113" s="9" t="s">
        <v>93</v>
      </c>
      <c r="E113" s="9" t="s">
        <v>40</v>
      </c>
    </row>
    <row r="114" spans="1:5" x14ac:dyDescent="0.35">
      <c r="A114" s="9">
        <v>15</v>
      </c>
      <c r="B114" s="9" t="s">
        <v>67</v>
      </c>
      <c r="C114" s="9" t="s">
        <v>68</v>
      </c>
      <c r="D114" s="9" t="s">
        <v>93</v>
      </c>
      <c r="E114" s="9" t="s">
        <v>2</v>
      </c>
    </row>
    <row r="115" spans="1:5" x14ac:dyDescent="0.35">
      <c r="A115" s="9">
        <v>16</v>
      </c>
      <c r="B115" s="9" t="s">
        <v>96</v>
      </c>
      <c r="C115" s="9" t="s">
        <v>244</v>
      </c>
      <c r="D115" s="9" t="s">
        <v>93</v>
      </c>
      <c r="E115" s="9" t="s">
        <v>4</v>
      </c>
    </row>
    <row r="116" spans="1:5" x14ac:dyDescent="0.35">
      <c r="A116" s="9"/>
      <c r="B116" s="9"/>
      <c r="C116" s="9"/>
      <c r="D116" s="9"/>
      <c r="E116" s="9"/>
    </row>
    <row r="117" spans="1:5" x14ac:dyDescent="0.35">
      <c r="A117" s="9"/>
      <c r="B117" s="9"/>
      <c r="C117" s="9"/>
      <c r="D117" s="9"/>
      <c r="E117" s="9"/>
    </row>
    <row r="118" spans="1:5" x14ac:dyDescent="0.35">
      <c r="A118" s="9"/>
      <c r="B118" s="10" t="s">
        <v>90</v>
      </c>
      <c r="C118" s="9"/>
      <c r="D118" s="9"/>
      <c r="E118" s="9"/>
    </row>
    <row r="119" spans="1:5" x14ac:dyDescent="0.35">
      <c r="A119" s="9">
        <v>1</v>
      </c>
      <c r="B119" s="9" t="s">
        <v>58</v>
      </c>
      <c r="C119" s="9" t="s">
        <v>59</v>
      </c>
      <c r="D119" s="9" t="s">
        <v>73</v>
      </c>
      <c r="E119" s="9" t="s">
        <v>4</v>
      </c>
    </row>
    <row r="120" spans="1:5" x14ac:dyDescent="0.35">
      <c r="A120" s="9">
        <v>2</v>
      </c>
      <c r="B120" s="9" t="s">
        <v>22</v>
      </c>
      <c r="C120" s="9" t="s">
        <v>82</v>
      </c>
      <c r="D120" s="9" t="s">
        <v>73</v>
      </c>
      <c r="E120" s="9" t="s">
        <v>2</v>
      </c>
    </row>
    <row r="121" spans="1:5" x14ac:dyDescent="0.35">
      <c r="A121" s="9">
        <v>3</v>
      </c>
      <c r="B121" s="9" t="s">
        <v>44</v>
      </c>
      <c r="C121" s="9" t="s">
        <v>81</v>
      </c>
      <c r="D121" s="9" t="s">
        <v>73</v>
      </c>
      <c r="E121" s="9" t="s">
        <v>2</v>
      </c>
    </row>
    <row r="122" spans="1:5" x14ac:dyDescent="0.35">
      <c r="A122" s="9">
        <v>4</v>
      </c>
      <c r="B122" s="9" t="s">
        <v>83</v>
      </c>
      <c r="C122" s="9" t="s">
        <v>24</v>
      </c>
      <c r="D122" s="9" t="s">
        <v>73</v>
      </c>
      <c r="E122" s="9" t="s">
        <v>4</v>
      </c>
    </row>
    <row r="123" spans="1:5" x14ac:dyDescent="0.35">
      <c r="A123" s="9">
        <v>5</v>
      </c>
      <c r="B123" s="9" t="s">
        <v>77</v>
      </c>
      <c r="C123" s="9" t="s">
        <v>78</v>
      </c>
      <c r="D123" s="9" t="s">
        <v>73</v>
      </c>
      <c r="E123" s="9" t="s">
        <v>2</v>
      </c>
    </row>
    <row r="124" spans="1:5" x14ac:dyDescent="0.35">
      <c r="A124" s="9">
        <v>6</v>
      </c>
      <c r="B124" s="9" t="s">
        <v>86</v>
      </c>
      <c r="C124" s="9" t="s">
        <v>87</v>
      </c>
      <c r="D124" s="9" t="s">
        <v>73</v>
      </c>
      <c r="E124" s="9" t="s">
        <v>4</v>
      </c>
    </row>
    <row r="125" spans="1:5" x14ac:dyDescent="0.35">
      <c r="A125" s="9">
        <v>7</v>
      </c>
      <c r="B125" s="9" t="s">
        <v>85</v>
      </c>
      <c r="C125" s="9" t="s">
        <v>164</v>
      </c>
      <c r="D125" s="9" t="s">
        <v>73</v>
      </c>
      <c r="E125" s="9" t="s">
        <v>1</v>
      </c>
    </row>
    <row r="126" spans="1:5" x14ac:dyDescent="0.35">
      <c r="A126" s="9">
        <v>8</v>
      </c>
      <c r="B126" s="9" t="s">
        <v>85</v>
      </c>
      <c r="C126" s="9" t="s">
        <v>51</v>
      </c>
      <c r="D126" s="9" t="s">
        <v>73</v>
      </c>
      <c r="E126" s="9" t="s">
        <v>4</v>
      </c>
    </row>
    <row r="127" spans="1:5" x14ac:dyDescent="0.35">
      <c r="A127" s="9">
        <v>9</v>
      </c>
      <c r="B127" s="9" t="s">
        <v>245</v>
      </c>
      <c r="C127" s="9" t="s">
        <v>246</v>
      </c>
      <c r="D127" s="9" t="s">
        <v>73</v>
      </c>
      <c r="E127" s="9" t="s">
        <v>1</v>
      </c>
    </row>
    <row r="128" spans="1:5" x14ac:dyDescent="0.35">
      <c r="A128" s="9">
        <v>10</v>
      </c>
      <c r="B128" s="9" t="s">
        <v>83</v>
      </c>
      <c r="C128" s="9" t="s">
        <v>247</v>
      </c>
      <c r="D128" s="9" t="s">
        <v>73</v>
      </c>
      <c r="E128" s="9" t="s">
        <v>248</v>
      </c>
    </row>
    <row r="129" spans="1:5" x14ac:dyDescent="0.35">
      <c r="A129" s="9">
        <v>11</v>
      </c>
      <c r="B129" s="9" t="s">
        <v>249</v>
      </c>
      <c r="C129" s="9" t="s">
        <v>250</v>
      </c>
      <c r="D129" s="9" t="s">
        <v>73</v>
      </c>
      <c r="E129" s="9" t="s">
        <v>40</v>
      </c>
    </row>
    <row r="130" spans="1:5" x14ac:dyDescent="0.35">
      <c r="A130" s="9">
        <v>12</v>
      </c>
      <c r="B130" s="9" t="s">
        <v>251</v>
      </c>
      <c r="C130" s="9" t="s">
        <v>252</v>
      </c>
      <c r="D130" s="9" t="s">
        <v>73</v>
      </c>
      <c r="E130" s="9" t="s">
        <v>4</v>
      </c>
    </row>
    <row r="131" spans="1:5" x14ac:dyDescent="0.35">
      <c r="A131" s="9">
        <v>13</v>
      </c>
      <c r="B131" s="9" t="s">
        <v>253</v>
      </c>
      <c r="C131" s="9" t="s">
        <v>254</v>
      </c>
      <c r="D131" s="9" t="s">
        <v>73</v>
      </c>
      <c r="E131" s="9" t="s">
        <v>255</v>
      </c>
    </row>
    <row r="132" spans="1:5" x14ac:dyDescent="0.35">
      <c r="A132" s="9">
        <v>14</v>
      </c>
      <c r="B132" s="9" t="s">
        <v>63</v>
      </c>
      <c r="C132" s="9" t="s">
        <v>256</v>
      </c>
      <c r="D132" s="9" t="s">
        <v>73</v>
      </c>
      <c r="E132" s="9" t="s">
        <v>4</v>
      </c>
    </row>
    <row r="133" spans="1:5" x14ac:dyDescent="0.35">
      <c r="A133" s="9">
        <v>15</v>
      </c>
      <c r="B133" s="9" t="s">
        <v>257</v>
      </c>
      <c r="C133" s="9" t="s">
        <v>258</v>
      </c>
      <c r="D133" s="9" t="s">
        <v>73</v>
      </c>
      <c r="E133" s="9" t="s">
        <v>1</v>
      </c>
    </row>
    <row r="134" spans="1:5" ht="16" x14ac:dyDescent="0.4">
      <c r="A134" s="8">
        <v>16</v>
      </c>
      <c r="B134" s="13" t="s">
        <v>259</v>
      </c>
      <c r="C134" s="8" t="s">
        <v>260</v>
      </c>
      <c r="D134" s="8" t="s">
        <v>73</v>
      </c>
      <c r="E134" s="8" t="s">
        <v>2</v>
      </c>
    </row>
    <row r="135" spans="1:5" x14ac:dyDescent="0.35">
      <c r="A135" s="9"/>
      <c r="B135" s="9"/>
      <c r="C135" s="9"/>
      <c r="D135" s="9"/>
      <c r="E135" s="9"/>
    </row>
    <row r="136" spans="1:5" x14ac:dyDescent="0.35">
      <c r="A136" s="9"/>
      <c r="B136" s="10" t="s">
        <v>123</v>
      </c>
      <c r="C136" s="9"/>
      <c r="D136" s="9"/>
      <c r="E136" s="9"/>
    </row>
    <row r="137" spans="1:5" x14ac:dyDescent="0.35">
      <c r="A137" s="9">
        <v>1</v>
      </c>
      <c r="B137" s="9" t="s">
        <v>54</v>
      </c>
      <c r="C137" s="9" t="s">
        <v>55</v>
      </c>
      <c r="D137" s="9" t="s">
        <v>60</v>
      </c>
      <c r="E137" s="9" t="s">
        <v>3</v>
      </c>
    </row>
    <row r="138" spans="1:5" x14ac:dyDescent="0.35">
      <c r="A138" s="9">
        <v>2</v>
      </c>
      <c r="B138" s="9" t="s">
        <v>63</v>
      </c>
      <c r="C138" s="9" t="s">
        <v>64</v>
      </c>
      <c r="D138" s="9" t="s">
        <v>60</v>
      </c>
      <c r="E138" s="9" t="s">
        <v>213</v>
      </c>
    </row>
    <row r="139" spans="1:5" x14ac:dyDescent="0.35">
      <c r="A139" s="9">
        <v>3</v>
      </c>
      <c r="B139" s="9" t="s">
        <v>61</v>
      </c>
      <c r="C139" s="9" t="s">
        <v>62</v>
      </c>
      <c r="D139" s="9" t="s">
        <v>60</v>
      </c>
      <c r="E139" s="9" t="s">
        <v>2</v>
      </c>
    </row>
    <row r="140" spans="1:5" x14ac:dyDescent="0.35">
      <c r="A140" s="9">
        <v>4</v>
      </c>
      <c r="B140" s="9" t="s">
        <v>261</v>
      </c>
      <c r="C140" s="9" t="s">
        <v>262</v>
      </c>
      <c r="D140" s="9" t="s">
        <v>60</v>
      </c>
      <c r="E140" s="9" t="s">
        <v>2</v>
      </c>
    </row>
    <row r="141" spans="1:5" x14ac:dyDescent="0.35">
      <c r="A141" s="9">
        <v>5</v>
      </c>
      <c r="B141" s="9" t="s">
        <v>263</v>
      </c>
      <c r="C141" s="9" t="s">
        <v>236</v>
      </c>
      <c r="D141" s="9" t="s">
        <v>60</v>
      </c>
      <c r="E141" s="9" t="s">
        <v>2</v>
      </c>
    </row>
    <row r="142" spans="1:5" x14ac:dyDescent="0.35">
      <c r="A142" s="9">
        <v>6</v>
      </c>
      <c r="B142" s="9" t="s">
        <v>264</v>
      </c>
      <c r="C142" s="9" t="s">
        <v>64</v>
      </c>
      <c r="D142" s="9" t="s">
        <v>60</v>
      </c>
      <c r="E142" s="9" t="s">
        <v>1</v>
      </c>
    </row>
    <row r="143" spans="1:5" x14ac:dyDescent="0.35">
      <c r="A143" s="9">
        <v>7</v>
      </c>
      <c r="B143" s="9" t="s">
        <v>257</v>
      </c>
      <c r="C143" s="9" t="s">
        <v>164</v>
      </c>
      <c r="D143" s="9" t="s">
        <v>60</v>
      </c>
      <c r="E143" s="9" t="s">
        <v>1</v>
      </c>
    </row>
    <row r="144" spans="1:5" x14ac:dyDescent="0.35">
      <c r="A144" s="9">
        <v>8</v>
      </c>
      <c r="B144" s="9" t="s">
        <v>265</v>
      </c>
      <c r="C144" s="9" t="s">
        <v>266</v>
      </c>
      <c r="D144" s="9" t="s">
        <v>60</v>
      </c>
      <c r="E144" s="9" t="s">
        <v>1</v>
      </c>
    </row>
    <row r="145" spans="1:5" x14ac:dyDescent="0.35">
      <c r="A145" s="9">
        <v>9</v>
      </c>
      <c r="B145" s="9" t="s">
        <v>44</v>
      </c>
      <c r="C145" s="9" t="s">
        <v>267</v>
      </c>
      <c r="D145" s="9" t="s">
        <v>60</v>
      </c>
      <c r="E145" s="9" t="s">
        <v>1</v>
      </c>
    </row>
    <row r="146" spans="1:5" x14ac:dyDescent="0.35">
      <c r="A146" s="9">
        <v>10</v>
      </c>
      <c r="B146" s="9" t="s">
        <v>268</v>
      </c>
      <c r="C146" s="9" t="s">
        <v>258</v>
      </c>
      <c r="D146" s="9" t="s">
        <v>60</v>
      </c>
      <c r="E146" s="9" t="s">
        <v>1</v>
      </c>
    </row>
    <row r="147" spans="1:5" x14ac:dyDescent="0.35">
      <c r="A147" s="9">
        <v>11</v>
      </c>
      <c r="B147" s="9" t="s">
        <v>84</v>
      </c>
      <c r="C147" s="9" t="s">
        <v>227</v>
      </c>
      <c r="D147" s="9" t="s">
        <v>60</v>
      </c>
      <c r="E147" s="9" t="s">
        <v>89</v>
      </c>
    </row>
    <row r="148" spans="1:5" x14ac:dyDescent="0.35">
      <c r="A148" s="9">
        <v>12</v>
      </c>
      <c r="B148" s="9" t="s">
        <v>288</v>
      </c>
      <c r="C148" s="9" t="s">
        <v>283</v>
      </c>
      <c r="D148" s="9" t="s">
        <v>66</v>
      </c>
      <c r="E148" s="9" t="s">
        <v>4</v>
      </c>
    </row>
    <row r="149" spans="1:5" x14ac:dyDescent="0.35">
      <c r="A149" s="9">
        <v>13</v>
      </c>
      <c r="B149" s="9" t="s">
        <v>48</v>
      </c>
      <c r="C149" s="9" t="s">
        <v>269</v>
      </c>
      <c r="D149" s="9" t="s">
        <v>60</v>
      </c>
      <c r="E149" s="9" t="s">
        <v>270</v>
      </c>
    </row>
    <row r="150" spans="1:5" x14ac:dyDescent="0.35">
      <c r="A150" s="9">
        <v>14</v>
      </c>
      <c r="B150" s="9" t="s">
        <v>38</v>
      </c>
      <c r="C150" s="9" t="s">
        <v>234</v>
      </c>
      <c r="D150" s="9" t="s">
        <v>66</v>
      </c>
      <c r="E150" s="9" t="s">
        <v>2</v>
      </c>
    </row>
    <row r="151" spans="1:5" x14ac:dyDescent="0.35">
      <c r="A151" s="9">
        <v>15</v>
      </c>
      <c r="B151" s="9" t="s">
        <v>271</v>
      </c>
      <c r="C151" s="9" t="s">
        <v>164</v>
      </c>
      <c r="D151" s="9" t="s">
        <v>66</v>
      </c>
      <c r="E151" s="9" t="s">
        <v>1</v>
      </c>
    </row>
    <row r="152" spans="1:5" x14ac:dyDescent="0.35">
      <c r="A152" s="9">
        <v>16</v>
      </c>
      <c r="B152" s="9" t="s">
        <v>94</v>
      </c>
      <c r="C152" s="9" t="s">
        <v>272</v>
      </c>
      <c r="D152" s="9" t="s">
        <v>66</v>
      </c>
      <c r="E152" s="9" t="s">
        <v>3</v>
      </c>
    </row>
    <row r="153" spans="1:5" x14ac:dyDescent="0.35">
      <c r="A153" s="9">
        <v>17</v>
      </c>
      <c r="B153" s="9" t="s">
        <v>273</v>
      </c>
      <c r="C153" s="9" t="s">
        <v>274</v>
      </c>
      <c r="D153" s="9" t="s">
        <v>66</v>
      </c>
      <c r="E153" s="9" t="s">
        <v>3</v>
      </c>
    </row>
    <row r="154" spans="1:5" x14ac:dyDescent="0.35">
      <c r="A154" s="9">
        <v>18</v>
      </c>
      <c r="B154" s="9" t="s">
        <v>275</v>
      </c>
      <c r="C154" s="9" t="s">
        <v>276</v>
      </c>
      <c r="D154" s="9" t="s">
        <v>66</v>
      </c>
      <c r="E154" s="9" t="s">
        <v>2</v>
      </c>
    </row>
    <row r="155" spans="1:5" x14ac:dyDescent="0.35">
      <c r="A155" s="9">
        <v>19</v>
      </c>
      <c r="B155" s="9" t="s">
        <v>69</v>
      </c>
      <c r="C155" s="9" t="s">
        <v>70</v>
      </c>
      <c r="D155" s="9" t="s">
        <v>66</v>
      </c>
      <c r="E155" s="9" t="s">
        <v>3</v>
      </c>
    </row>
    <row r="156" spans="1:5" x14ac:dyDescent="0.35">
      <c r="A156" s="9">
        <v>20</v>
      </c>
      <c r="B156" s="9" t="s">
        <v>277</v>
      </c>
      <c r="C156" s="9" t="s">
        <v>254</v>
      </c>
      <c r="D156" s="9" t="s">
        <v>66</v>
      </c>
      <c r="E156" s="9" t="s">
        <v>255</v>
      </c>
    </row>
    <row r="157" spans="1:5" x14ac:dyDescent="0.35">
      <c r="A157" s="9">
        <v>21</v>
      </c>
      <c r="B157" s="9" t="s">
        <v>278</v>
      </c>
      <c r="C157" s="9" t="s">
        <v>279</v>
      </c>
      <c r="D157" s="9" t="s">
        <v>66</v>
      </c>
      <c r="E157" s="9" t="s">
        <v>127</v>
      </c>
    </row>
    <row r="158" spans="1:5" x14ac:dyDescent="0.35">
      <c r="A158" s="9">
        <v>22</v>
      </c>
      <c r="B158" s="9" t="s">
        <v>280</v>
      </c>
      <c r="C158" s="9" t="s">
        <v>169</v>
      </c>
      <c r="D158" s="9" t="s">
        <v>66</v>
      </c>
      <c r="E158" s="9" t="s">
        <v>213</v>
      </c>
    </row>
    <row r="159" spans="1:5" x14ac:dyDescent="0.35">
      <c r="A159" s="14">
        <v>23</v>
      </c>
      <c r="B159" s="14" t="s">
        <v>281</v>
      </c>
      <c r="C159" s="14" t="s">
        <v>282</v>
      </c>
      <c r="D159" s="14" t="s">
        <v>66</v>
      </c>
      <c r="E159" s="14" t="s">
        <v>40</v>
      </c>
    </row>
    <row r="160" spans="1:5" x14ac:dyDescent="0.35">
      <c r="A160" s="9"/>
      <c r="B160" s="9"/>
      <c r="C160" s="9"/>
      <c r="D160" s="9"/>
      <c r="E16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80EC-7FA8-421B-89FB-3A7215ED6ED0}">
  <sheetPr>
    <pageSetUpPr fitToPage="1"/>
  </sheetPr>
  <dimension ref="A1:G86"/>
  <sheetViews>
    <sheetView topLeftCell="A65" workbookViewId="0">
      <selection activeCell="G46" sqref="G46"/>
    </sheetView>
  </sheetViews>
  <sheetFormatPr defaultRowHeight="14.5" x14ac:dyDescent="0.35"/>
  <cols>
    <col min="2" max="2" width="19.81640625" customWidth="1"/>
    <col min="3" max="3" width="15.54296875" customWidth="1"/>
    <col min="4" max="4" width="12.6328125" customWidth="1"/>
    <col min="5" max="5" width="38.453125" customWidth="1"/>
  </cols>
  <sheetData>
    <row r="1" spans="1:7" x14ac:dyDescent="0.35">
      <c r="A1" t="s">
        <v>6</v>
      </c>
      <c r="B1" t="s">
        <v>8</v>
      </c>
    </row>
    <row r="2" spans="1:7" x14ac:dyDescent="0.35">
      <c r="A2" s="2">
        <v>13</v>
      </c>
      <c r="B2" t="str">
        <f>VLOOKUP($A2,Competitors!$A$3:$E$22,4,FALSE)</f>
        <v>Under 17 Boys</v>
      </c>
      <c r="C2" t="str">
        <f>VLOOKUP($A2,Competitors!$A$3:$E$22,2,FALSE)</f>
        <v>Lucas</v>
      </c>
      <c r="D2" t="str">
        <f>VLOOKUP($A2,Competitors!$A$3:$E$22,3,FALSE)</f>
        <v>Heath</v>
      </c>
      <c r="E2" t="str">
        <f>VLOOKUP($A2,Competitors!$A$3:$E$22,5,FALSE)</f>
        <v>Leweston Pentathlon Academy</v>
      </c>
      <c r="F2" s="6">
        <v>8.916203703703704E-3</v>
      </c>
      <c r="G2">
        <v>1</v>
      </c>
    </row>
    <row r="3" spans="1:7" x14ac:dyDescent="0.35">
      <c r="A3" s="2">
        <v>12</v>
      </c>
      <c r="B3" t="str">
        <f>VLOOKUP($A3,Competitors!$A$3:$E$22,4,FALSE)</f>
        <v>Under 17 Boys</v>
      </c>
      <c r="C3" t="str">
        <f>VLOOKUP($A3,Competitors!$A$3:$E$22,2,FALSE)</f>
        <v>William</v>
      </c>
      <c r="D3" t="str">
        <f>VLOOKUP($A3,Competitors!$A$3:$E$22,3,FALSE)</f>
        <v>Reed</v>
      </c>
      <c r="E3" t="str">
        <f>VLOOKUP($A3,Competitors!$A$3:$E$22,5,FALSE)</f>
        <v>North Kent MPC</v>
      </c>
      <c r="F3" s="6">
        <v>9.0450231481481475E-3</v>
      </c>
      <c r="G3">
        <v>2</v>
      </c>
    </row>
    <row r="4" spans="1:7" x14ac:dyDescent="0.35">
      <c r="A4" s="2">
        <v>14</v>
      </c>
      <c r="B4" t="str">
        <f>VLOOKUP($A4,Competitors!$A$3:$E$22,4,FALSE)</f>
        <v>Under 17 Girls</v>
      </c>
      <c r="C4" t="str">
        <f>VLOOKUP($A4,Competitors!$A$3:$E$22,2,FALSE)</f>
        <v>Naomi</v>
      </c>
      <c r="D4" t="str">
        <f>VLOOKUP($A4,Competitors!$A$3:$E$22,3,FALSE)</f>
        <v>Hawkins</v>
      </c>
      <c r="E4" t="str">
        <f>VLOOKUP($A4,Competitors!$A$3:$E$22,5,FALSE)</f>
        <v>Leweston Pentathlon Academy</v>
      </c>
      <c r="F4" s="6">
        <v>9.0543981481481482E-3</v>
      </c>
      <c r="G4">
        <v>3</v>
      </c>
    </row>
    <row r="5" spans="1:7" x14ac:dyDescent="0.35">
      <c r="A5" s="2">
        <v>3</v>
      </c>
      <c r="B5" t="str">
        <f>VLOOKUP($A5,Competitors!$A$3:$E$22,4,FALSE)</f>
        <v>Senior Men</v>
      </c>
      <c r="C5" t="str">
        <f>VLOOKUP($A5,Competitors!$A$3:$E$22,2,FALSE)</f>
        <v>Sam</v>
      </c>
      <c r="D5" t="str">
        <f>VLOOKUP($A5,Competitors!$A$3:$E$22,3,FALSE)</f>
        <v>Cobb</v>
      </c>
      <c r="E5" t="str">
        <f>VLOOKUP($A5,Competitors!$A$3:$E$22,5,FALSE)</f>
        <v>Unaffiliated</v>
      </c>
      <c r="F5" s="6">
        <v>9.6866898148148146E-3</v>
      </c>
      <c r="G5">
        <v>4</v>
      </c>
    </row>
    <row r="6" spans="1:7" x14ac:dyDescent="0.35">
      <c r="A6" s="2">
        <v>18</v>
      </c>
      <c r="B6" t="str">
        <f>VLOOKUP($A6,Competitors!$A$3:$E$22,4,FALSE)</f>
        <v>Under 17 Girls</v>
      </c>
      <c r="C6" t="str">
        <f>VLOOKUP($A6,Competitors!$A$3:$E$22,2,FALSE)</f>
        <v>Freya</v>
      </c>
      <c r="D6" t="str">
        <f>VLOOKUP($A6,Competitors!$A$3:$E$22,3,FALSE)</f>
        <v>Dencher</v>
      </c>
      <c r="E6" t="str">
        <f>VLOOKUP($A6,Competitors!$A$3:$E$22,5,FALSE)</f>
        <v>Leweston Pentathlon Academy</v>
      </c>
      <c r="F6" s="6">
        <v>9.7325231481481481E-3</v>
      </c>
      <c r="G6">
        <v>5</v>
      </c>
    </row>
    <row r="7" spans="1:7" x14ac:dyDescent="0.35">
      <c r="A7" s="2">
        <v>4</v>
      </c>
      <c r="B7" t="str">
        <f>VLOOKUP($A7,Competitors!$A$3:$E$22,4,FALSE)</f>
        <v>Under 19 Boys</v>
      </c>
      <c r="C7" t="str">
        <f>VLOOKUP($A7,Competitors!$A$3:$E$22,2,FALSE)</f>
        <v>Dylan</v>
      </c>
      <c r="D7" t="str">
        <f>VLOOKUP($A7,Competitors!$A$3:$E$22,3,FALSE)</f>
        <v>Robins</v>
      </c>
      <c r="E7" t="str">
        <f>VLOOKUP($A7,Competitors!$A$3:$E$22,5,FALSE)</f>
        <v>Leweston Pentathlon Academy</v>
      </c>
      <c r="F7" s="6">
        <v>9.8645833333333328E-3</v>
      </c>
      <c r="G7">
        <v>6</v>
      </c>
    </row>
    <row r="8" spans="1:7" x14ac:dyDescent="0.35">
      <c r="A8" s="2">
        <v>10</v>
      </c>
      <c r="B8" t="str">
        <f>VLOOKUP($A8,Competitors!$A$3:$E$22,4,FALSE)</f>
        <v>Under 19 Girls</v>
      </c>
      <c r="C8" t="str">
        <f>VLOOKUP($A8,Competitors!$A$3:$E$22,2,FALSE)</f>
        <v>Evelina</v>
      </c>
      <c r="D8" t="str">
        <f>VLOOKUP($A8,Competitors!$A$3:$E$22,3,FALSE)</f>
        <v>Powell</v>
      </c>
      <c r="E8" t="str">
        <f>VLOOKUP($A8,Competitors!$A$3:$E$22,5,FALSE)</f>
        <v>Leweston Pentathlon Academy</v>
      </c>
      <c r="F8" s="6">
        <v>9.9332175925925924E-3</v>
      </c>
      <c r="G8">
        <v>7</v>
      </c>
    </row>
    <row r="9" spans="1:7" x14ac:dyDescent="0.35">
      <c r="A9" s="2">
        <v>15</v>
      </c>
      <c r="B9" t="str">
        <f>VLOOKUP($A9,Competitors!$A$3:$E$22,4,FALSE)</f>
        <v>Under 17 Girls</v>
      </c>
      <c r="C9" t="str">
        <f>VLOOKUP($A9,Competitors!$A$3:$E$22,2,FALSE)</f>
        <v>Annabelle</v>
      </c>
      <c r="D9" t="str">
        <f>VLOOKUP($A9,Competitors!$A$3:$E$22,3,FALSE)</f>
        <v>Rogan</v>
      </c>
      <c r="E9" t="str">
        <f>VLOOKUP($A9,Competitors!$A$3:$E$22,5,FALSE)</f>
        <v>Warriors Pentathlon &amp; Athletic Club</v>
      </c>
      <c r="F9" s="6">
        <v>9.9483796296296299E-3</v>
      </c>
      <c r="G9">
        <v>8</v>
      </c>
    </row>
    <row r="10" spans="1:7" x14ac:dyDescent="0.35">
      <c r="A10" s="2">
        <v>6</v>
      </c>
      <c r="B10" t="str">
        <f>VLOOKUP($A10,Competitors!$A$3:$E$22,4,FALSE)</f>
        <v>Under 19 Boys</v>
      </c>
      <c r="C10" t="str">
        <f>VLOOKUP($A10,Competitors!$A$3:$E$22,2,FALSE)</f>
        <v>Joshua</v>
      </c>
      <c r="D10" t="str">
        <f>VLOOKUP($A10,Competitors!$A$3:$E$22,3,FALSE)</f>
        <v>Hinton</v>
      </c>
      <c r="E10" t="str">
        <f>VLOOKUP($A10,Competitors!$A$3:$E$22,5,FALSE)</f>
        <v>Leweston Pentathlon Academy</v>
      </c>
      <c r="F10" s="6">
        <v>9.9560185185185186E-3</v>
      </c>
    </row>
    <row r="11" spans="1:7" x14ac:dyDescent="0.35">
      <c r="A11" s="2">
        <v>7</v>
      </c>
      <c r="B11" t="str">
        <f>VLOOKUP($A11,Competitors!$A$3:$E$22,4,FALSE)</f>
        <v>Under 19 Girls</v>
      </c>
      <c r="C11" t="str">
        <f>VLOOKUP($A11,Competitors!$A$3:$E$22,2,FALSE)</f>
        <v>Isabelle</v>
      </c>
      <c r="D11" t="str">
        <f>VLOOKUP($A11,Competitors!$A$3:$E$22,3,FALSE)</f>
        <v>Whittle</v>
      </c>
      <c r="E11" t="str">
        <f>VLOOKUP($A11,Competitors!$A$3:$E$22,5,FALSE)</f>
        <v>Leweston Pentathlon Academy</v>
      </c>
      <c r="F11" s="6">
        <v>9.9640046296296299E-3</v>
      </c>
    </row>
    <row r="12" spans="1:7" x14ac:dyDescent="0.35">
      <c r="A12" s="2">
        <v>19</v>
      </c>
      <c r="B12" t="str">
        <f>VLOOKUP($A12,Competitors!$A$3:$E$22,4,FALSE)</f>
        <v>Under 17 Girls</v>
      </c>
      <c r="C12" t="str">
        <f>VLOOKUP($A12,Competitors!$A$3:$E$22,2,FALSE)</f>
        <v>Megan</v>
      </c>
      <c r="D12" t="str">
        <f>VLOOKUP($A12,Competitors!$A$3:$E$22,3,FALSE)</f>
        <v>Powell</v>
      </c>
      <c r="E12" t="str">
        <f>VLOOKUP($A12,Competitors!$A$3:$E$22,5,FALSE)</f>
        <v>Leweston Pentathlon Academy</v>
      </c>
      <c r="F12" s="6">
        <v>1.0154976851851853E-2</v>
      </c>
    </row>
    <row r="13" spans="1:7" x14ac:dyDescent="0.35">
      <c r="A13" s="2">
        <v>16</v>
      </c>
      <c r="B13" t="str">
        <f>VLOOKUP($A13,Competitors!$A$3:$E$22,4,FALSE)</f>
        <v>Under 17 Girls</v>
      </c>
      <c r="C13" t="str">
        <f>VLOOKUP($A13,Competitors!$A$3:$E$22,2,FALSE)</f>
        <v>Valentina</v>
      </c>
      <c r="D13" t="str">
        <f>VLOOKUP($A13,Competitors!$A$3:$E$22,3,FALSE)</f>
        <v>Kemp</v>
      </c>
      <c r="E13" t="str">
        <f>VLOOKUP($A13,Competitors!$A$3:$E$22,5,FALSE)</f>
        <v>Leweston Pentathlon Academy</v>
      </c>
      <c r="F13" s="6">
        <v>1.024224537037037E-2</v>
      </c>
    </row>
    <row r="14" spans="1:7" x14ac:dyDescent="0.35">
      <c r="A14" s="15">
        <v>1</v>
      </c>
      <c r="B14" t="str">
        <f>VLOOKUP($A14,Competitors!$A$3:$E$22,4,FALSE)</f>
        <v>Senior Men</v>
      </c>
      <c r="C14" t="str">
        <f>VLOOKUP($A14,Competitors!$A$3:$E$22,2,FALSE)</f>
        <v>Tadeusz</v>
      </c>
      <c r="D14" t="str">
        <f>VLOOKUP($A14,Competitors!$A$3:$E$22,3,FALSE)</f>
        <v>Ciecierski-Holmes</v>
      </c>
      <c r="E14" t="str">
        <f>VLOOKUP($A14,Competitors!$A$3:$E$22,5,FALSE)</f>
        <v>Cambridge University MPC</v>
      </c>
      <c r="F14" s="6">
        <v>1.0376967592592594E-2</v>
      </c>
    </row>
    <row r="15" spans="1:7" x14ac:dyDescent="0.35">
      <c r="A15" s="15">
        <v>20</v>
      </c>
      <c r="B15" t="str">
        <f>VLOOKUP($A15,Competitors!$A$3:$E$22,4,FALSE)</f>
        <v>Under 17 Girls</v>
      </c>
      <c r="C15" t="str">
        <f>VLOOKUP($A15,Competitors!$A$3:$E$22,2,FALSE)</f>
        <v>Eva</v>
      </c>
      <c r="D15" t="str">
        <f>VLOOKUP($A15,Competitors!$A$3:$E$22,3,FALSE)</f>
        <v>Dowden</v>
      </c>
      <c r="E15" t="str">
        <f>VLOOKUP($A15,Competitors!$A$3:$E$22,5,FALSE)</f>
        <v>Millfield School</v>
      </c>
      <c r="F15" s="6">
        <v>1.0732986111111112E-2</v>
      </c>
    </row>
    <row r="16" spans="1:7" x14ac:dyDescent="0.35">
      <c r="A16" s="15">
        <v>5</v>
      </c>
      <c r="B16" t="str">
        <f>VLOOKUP($A16,Competitors!$A$3:$E$22,4,FALSE)</f>
        <v>Junior Women</v>
      </c>
      <c r="C16" t="str">
        <f>VLOOKUP($A16,Competitors!$A$3:$E$22,2,FALSE)</f>
        <v>Libby</v>
      </c>
      <c r="D16" t="str">
        <f>VLOOKUP($A16,Competitors!$A$3:$E$22,3,FALSE)</f>
        <v>Ryan</v>
      </c>
      <c r="E16" t="str">
        <f>VLOOKUP($A16,Competitors!$A$3:$E$22,5,FALSE)</f>
        <v>Leweston Pentathlon Academy</v>
      </c>
      <c r="F16" s="6">
        <v>1.0807291666666666E-2</v>
      </c>
    </row>
    <row r="17" spans="1:7" x14ac:dyDescent="0.35">
      <c r="A17" s="15">
        <v>9</v>
      </c>
      <c r="B17" t="str">
        <f>VLOOKUP($A17,Competitors!$A$3:$E$22,4,FALSE)</f>
        <v>Under 19 Girls</v>
      </c>
      <c r="C17" t="str">
        <f>VLOOKUP($A17,Competitors!$A$3:$E$22,2,FALSE)</f>
        <v>Lily-Mae</v>
      </c>
      <c r="D17" t="str">
        <f>VLOOKUP($A17,Competitors!$A$3:$E$22,3,FALSE)</f>
        <v>Lancaster Evans</v>
      </c>
      <c r="E17" t="str">
        <f>VLOOKUP($A17,Competitors!$A$3:$E$22,5,FALSE)</f>
        <v>Leweston Pentathlon Academy</v>
      </c>
      <c r="F17" s="6">
        <v>1.0869328703703704E-2</v>
      </c>
    </row>
    <row r="18" spans="1:7" x14ac:dyDescent="0.35">
      <c r="A18" s="15">
        <v>8</v>
      </c>
      <c r="B18" t="str">
        <f>VLOOKUP($A18,Competitors!$A$3:$E$22,4,FALSE)</f>
        <v>Under 19 Girls</v>
      </c>
      <c r="C18" t="str">
        <f>VLOOKUP($A18,Competitors!$A$3:$E$22,2,FALSE)</f>
        <v>Esme</v>
      </c>
      <c r="D18" t="str">
        <f>VLOOKUP($A18,Competitors!$A$3:$E$22,3,FALSE)</f>
        <v>Littlechild</v>
      </c>
      <c r="E18" t="str">
        <f>VLOOKUP($A18,Competitors!$A$3:$E$22,5,FALSE)</f>
        <v>Leweston Pentathlon Academy</v>
      </c>
      <c r="F18" s="6">
        <v>1.099675925925926E-2</v>
      </c>
    </row>
    <row r="19" spans="1:7" x14ac:dyDescent="0.35">
      <c r="A19" s="15">
        <v>2</v>
      </c>
      <c r="B19" t="str">
        <f>VLOOKUP($A19,Competitors!$A$3:$E$22,4,FALSE)</f>
        <v>Senior Men</v>
      </c>
      <c r="C19" t="str">
        <f>VLOOKUP($A19,Competitors!$A$3:$E$22,2,FALSE)</f>
        <v>Jacob</v>
      </c>
      <c r="D19" t="str">
        <f>VLOOKUP($A19,Competitors!$A$3:$E$22,3,FALSE)</f>
        <v>Butterfield</v>
      </c>
      <c r="E19" t="str">
        <f>VLOOKUP($A19,Competitors!$A$3:$E$22,5,FALSE)</f>
        <v>Yorkshire Biathle Club</v>
      </c>
      <c r="F19" s="6">
        <v>1.1492939814814815E-2</v>
      </c>
    </row>
    <row r="20" spans="1:7" x14ac:dyDescent="0.35">
      <c r="A20" s="5">
        <v>17</v>
      </c>
      <c r="B20" t="str">
        <f>VLOOKUP($A20,Competitors!$A$3:$E$22,4,FALSE)</f>
        <v>Under 17 Girls</v>
      </c>
      <c r="C20" t="str">
        <f>VLOOKUP($A20,Competitors!$A$3:$E$22,2,FALSE)</f>
        <v>Isobel</v>
      </c>
      <c r="D20" t="str">
        <f>VLOOKUP($A20,Competitors!$A$3:$E$22,3,FALSE)</f>
        <v>Stacey</v>
      </c>
      <c r="E20" t="str">
        <f>VLOOKUP($A20,Competitors!$A$3:$E$22,5,FALSE)</f>
        <v>Leweston Pentathlon Academy</v>
      </c>
      <c r="F20" s="6" t="s">
        <v>285</v>
      </c>
    </row>
    <row r="21" spans="1:7" x14ac:dyDescent="0.35">
      <c r="A21" s="5">
        <v>11</v>
      </c>
      <c r="B21" t="str">
        <f>VLOOKUP($A21,Competitors!$A$3:$E$22,4,FALSE)</f>
        <v>Under 19 Girls</v>
      </c>
      <c r="C21" t="str">
        <f>VLOOKUP($A21,Competitors!$A$3:$E$22,2,FALSE)</f>
        <v>Amber</v>
      </c>
      <c r="D21" t="str">
        <f>VLOOKUP($A21,Competitors!$A$3:$E$22,3,FALSE)</f>
        <v>Scofield</v>
      </c>
      <c r="E21" t="str">
        <f>VLOOKUP($A21,Competitors!$A$3:$E$22,5,FALSE)</f>
        <v>Wessex Wyvern MPC</v>
      </c>
      <c r="F21" s="6" t="s">
        <v>285</v>
      </c>
    </row>
    <row r="22" spans="1:7" x14ac:dyDescent="0.35">
      <c r="A22" s="5"/>
      <c r="F22" s="6"/>
    </row>
    <row r="23" spans="1:7" x14ac:dyDescent="0.35">
      <c r="A23" s="5"/>
      <c r="F23" s="6"/>
    </row>
    <row r="24" spans="1:7" x14ac:dyDescent="0.35">
      <c r="B24" s="1"/>
      <c r="F24" s="6"/>
    </row>
    <row r="25" spans="1:7" x14ac:dyDescent="0.35">
      <c r="A25" t="s">
        <v>32</v>
      </c>
      <c r="B25" s="1"/>
      <c r="F25" s="6"/>
    </row>
    <row r="26" spans="1:7" x14ac:dyDescent="0.35">
      <c r="B26" s="1"/>
      <c r="F26" s="6"/>
    </row>
    <row r="27" spans="1:7" x14ac:dyDescent="0.35">
      <c r="A27" cm="1">
        <f t="array" ref="A27:F31">_xlfn._xlws.FILTER(A2:F21,B2:B21=A25)</f>
        <v>10</v>
      </c>
      <c r="B27" s="1" t="str">
        <v>Under 19 Girls</v>
      </c>
      <c r="C27" t="str">
        <v>Evelina</v>
      </c>
      <c r="D27" t="str">
        <v>Powell</v>
      </c>
      <c r="E27" t="str">
        <v>Leweston Pentathlon Academy</v>
      </c>
      <c r="F27" s="6">
        <v>9.9332175925925924E-3</v>
      </c>
      <c r="G27">
        <v>1</v>
      </c>
    </row>
    <row r="28" spans="1:7" x14ac:dyDescent="0.35">
      <c r="A28">
        <v>7</v>
      </c>
      <c r="B28" s="1" t="str">
        <v>Under 19 Girls</v>
      </c>
      <c r="C28" t="str">
        <v>Isabelle</v>
      </c>
      <c r="D28" t="str">
        <v>Whittle</v>
      </c>
      <c r="E28" t="str">
        <v>Leweston Pentathlon Academy</v>
      </c>
      <c r="F28" s="6">
        <v>9.9640046296296299E-3</v>
      </c>
      <c r="G28">
        <v>2</v>
      </c>
    </row>
    <row r="29" spans="1:7" x14ac:dyDescent="0.35">
      <c r="A29">
        <v>9</v>
      </c>
      <c r="B29" s="1" t="str">
        <v>Under 19 Girls</v>
      </c>
      <c r="C29" t="str">
        <v>Lily-Mae</v>
      </c>
      <c r="D29" t="str">
        <v>Lancaster Evans</v>
      </c>
      <c r="E29" t="str">
        <v>Leweston Pentathlon Academy</v>
      </c>
      <c r="F29" s="6">
        <v>1.0869328703703704E-2</v>
      </c>
      <c r="G29">
        <v>3</v>
      </c>
    </row>
    <row r="30" spans="1:7" x14ac:dyDescent="0.35">
      <c r="A30">
        <v>8</v>
      </c>
      <c r="B30" t="str">
        <v>Under 19 Girls</v>
      </c>
      <c r="C30" t="str">
        <v>Esme</v>
      </c>
      <c r="D30" t="str">
        <v>Littlechild</v>
      </c>
      <c r="E30" t="str">
        <v>Leweston Pentathlon Academy</v>
      </c>
      <c r="F30" s="6">
        <v>1.099675925925926E-2</v>
      </c>
      <c r="G30">
        <v>4</v>
      </c>
    </row>
    <row r="31" spans="1:7" x14ac:dyDescent="0.35">
      <c r="A31">
        <v>11</v>
      </c>
      <c r="B31" t="str">
        <v>Under 19 Girls</v>
      </c>
      <c r="C31" t="str">
        <v>Amber</v>
      </c>
      <c r="D31" t="str">
        <v>Scofield</v>
      </c>
      <c r="E31" t="str">
        <v>Wessex Wyvern MPC</v>
      </c>
      <c r="F31" s="6" t="str">
        <v>DNS</v>
      </c>
      <c r="G31">
        <v>5</v>
      </c>
    </row>
    <row r="32" spans="1:7" x14ac:dyDescent="0.35">
      <c r="B32" s="1"/>
      <c r="F32" s="6"/>
    </row>
    <row r="33" spans="1:7" x14ac:dyDescent="0.35">
      <c r="B33" s="1"/>
      <c r="F33" s="6"/>
    </row>
    <row r="34" spans="1:7" x14ac:dyDescent="0.35">
      <c r="B34" s="1"/>
      <c r="F34" s="6"/>
    </row>
    <row r="35" spans="1:7" x14ac:dyDescent="0.35">
      <c r="B35" s="1"/>
      <c r="F35" s="6"/>
    </row>
    <row r="36" spans="1:7" x14ac:dyDescent="0.35">
      <c r="A36" s="2" t="s">
        <v>35</v>
      </c>
      <c r="B36" s="1"/>
      <c r="F36" s="6"/>
    </row>
    <row r="37" spans="1:7" x14ac:dyDescent="0.35">
      <c r="B37" s="1"/>
      <c r="F37" s="6"/>
    </row>
    <row r="38" spans="1:7" x14ac:dyDescent="0.35">
      <c r="A38" cm="1">
        <f t="array" ref="A38:F44">_xlfn._xlws.FILTER(A2:F22,B2:B22=A36)</f>
        <v>14</v>
      </c>
      <c r="B38" s="1" t="str">
        <v>Under 17 Girls</v>
      </c>
      <c r="C38" t="str">
        <v>Naomi</v>
      </c>
      <c r="D38" t="str">
        <v>Hawkins</v>
      </c>
      <c r="E38" t="str">
        <v>Leweston Pentathlon Academy</v>
      </c>
      <c r="F38" s="6">
        <v>9.0543981481481482E-3</v>
      </c>
      <c r="G38">
        <v>1</v>
      </c>
    </row>
    <row r="39" spans="1:7" x14ac:dyDescent="0.35">
      <c r="A39">
        <v>18</v>
      </c>
      <c r="B39" s="1" t="str">
        <v>Under 17 Girls</v>
      </c>
      <c r="C39" t="str">
        <v>Freya</v>
      </c>
      <c r="D39" t="str">
        <v>Dencher</v>
      </c>
      <c r="E39" t="str">
        <v>Leweston Pentathlon Academy</v>
      </c>
      <c r="F39" s="6">
        <v>9.7325231481481481E-3</v>
      </c>
      <c r="G39">
        <v>2</v>
      </c>
    </row>
    <row r="40" spans="1:7" x14ac:dyDescent="0.35">
      <c r="A40">
        <v>15</v>
      </c>
      <c r="B40" s="1" t="str">
        <v>Under 17 Girls</v>
      </c>
      <c r="C40" t="str">
        <v>Annabelle</v>
      </c>
      <c r="D40" t="str">
        <v>Rogan</v>
      </c>
      <c r="E40" t="str">
        <v>Warriors Pentathlon &amp; Athletic Club</v>
      </c>
      <c r="F40" s="6">
        <v>9.9483796296296299E-3</v>
      </c>
      <c r="G40">
        <v>3</v>
      </c>
    </row>
    <row r="41" spans="1:7" x14ac:dyDescent="0.35">
      <c r="A41">
        <v>19</v>
      </c>
      <c r="B41" s="1" t="str">
        <v>Under 17 Girls</v>
      </c>
      <c r="C41" t="str">
        <v>Megan</v>
      </c>
      <c r="D41" t="str">
        <v>Powell</v>
      </c>
      <c r="E41" t="str">
        <v>Leweston Pentathlon Academy</v>
      </c>
      <c r="F41" s="6">
        <v>1.0154976851851853E-2</v>
      </c>
      <c r="G41">
        <v>4</v>
      </c>
    </row>
    <row r="42" spans="1:7" x14ac:dyDescent="0.35">
      <c r="A42">
        <v>16</v>
      </c>
      <c r="B42" s="1" t="str">
        <v>Under 17 Girls</v>
      </c>
      <c r="C42" t="str">
        <v>Valentina</v>
      </c>
      <c r="D42" t="str">
        <v>Kemp</v>
      </c>
      <c r="E42" t="str">
        <v>Leweston Pentathlon Academy</v>
      </c>
      <c r="F42" s="6">
        <v>1.024224537037037E-2</v>
      </c>
      <c r="G42">
        <v>5</v>
      </c>
    </row>
    <row r="43" spans="1:7" x14ac:dyDescent="0.35">
      <c r="A43">
        <v>20</v>
      </c>
      <c r="B43" t="str">
        <v>Under 17 Girls</v>
      </c>
      <c r="C43" t="str">
        <v>Eva</v>
      </c>
      <c r="D43" t="str">
        <v>Dowden</v>
      </c>
      <c r="E43" t="str">
        <v>Millfield School</v>
      </c>
      <c r="F43" s="6">
        <v>1.0732986111111112E-2</v>
      </c>
      <c r="G43">
        <v>6</v>
      </c>
    </row>
    <row r="44" spans="1:7" x14ac:dyDescent="0.35">
      <c r="A44">
        <v>17</v>
      </c>
      <c r="B44" t="str">
        <v>Under 17 Girls</v>
      </c>
      <c r="C44" t="str">
        <v>Isobel</v>
      </c>
      <c r="D44" t="str">
        <v>Stacey</v>
      </c>
      <c r="E44" t="str">
        <v>Leweston Pentathlon Academy</v>
      </c>
      <c r="F44" s="6" t="str">
        <v>DNS</v>
      </c>
      <c r="G44">
        <v>7</v>
      </c>
    </row>
    <row r="45" spans="1:7" x14ac:dyDescent="0.35">
      <c r="F45" s="6"/>
    </row>
    <row r="46" spans="1:7" x14ac:dyDescent="0.35">
      <c r="F46" s="6"/>
    </row>
    <row r="47" spans="1:7" x14ac:dyDescent="0.35">
      <c r="F47" s="6"/>
    </row>
    <row r="48" spans="1:7" x14ac:dyDescent="0.35">
      <c r="A48" t="s">
        <v>146</v>
      </c>
      <c r="F48" s="6"/>
    </row>
    <row r="49" spans="1:7" x14ac:dyDescent="0.35">
      <c r="F49" s="6"/>
    </row>
    <row r="50" spans="1:7" x14ac:dyDescent="0.35">
      <c r="A50" cm="1">
        <f t="array" ref="A50:F50">_xlfn._xlws.FILTER($A$2:$F$22,$B$2:$B$22=A48)</f>
        <v>5</v>
      </c>
      <c r="B50" t="str">
        <v>Junior Women</v>
      </c>
      <c r="C50" t="str">
        <v>Libby</v>
      </c>
      <c r="D50" t="str">
        <v>Ryan</v>
      </c>
      <c r="E50" t="str">
        <v>Leweston Pentathlon Academy</v>
      </c>
      <c r="F50" s="6">
        <v>1.0807291666666666E-2</v>
      </c>
      <c r="G50">
        <v>1</v>
      </c>
    </row>
    <row r="51" spans="1:7" x14ac:dyDescent="0.35">
      <c r="F51" s="6"/>
    </row>
    <row r="52" spans="1:7" x14ac:dyDescent="0.35">
      <c r="A52" s="7" t="s">
        <v>45</v>
      </c>
      <c r="F52" s="6"/>
    </row>
    <row r="53" spans="1:7" x14ac:dyDescent="0.35">
      <c r="F53" s="6"/>
    </row>
    <row r="54" spans="1:7" x14ac:dyDescent="0.35">
      <c r="A54" cm="1">
        <f t="array" ref="A54:F55">_xlfn._xlws.FILTER($A$2:$F$22,$B$2:$B$22=A52)</f>
        <v>4</v>
      </c>
      <c r="B54" t="str">
        <v>Under 19 Boys</v>
      </c>
      <c r="C54" t="str">
        <v>Dylan</v>
      </c>
      <c r="D54" t="str">
        <v>Robins</v>
      </c>
      <c r="E54" t="str">
        <v>Leweston Pentathlon Academy</v>
      </c>
      <c r="F54" s="6">
        <v>9.8645833333333328E-3</v>
      </c>
      <c r="G54">
        <v>1</v>
      </c>
    </row>
    <row r="55" spans="1:7" x14ac:dyDescent="0.35">
      <c r="A55">
        <v>6</v>
      </c>
      <c r="B55" t="str">
        <v>Under 19 Boys</v>
      </c>
      <c r="C55" t="str">
        <v>Joshua</v>
      </c>
      <c r="D55" t="str">
        <v>Hinton</v>
      </c>
      <c r="E55" t="str">
        <v>Leweston Pentathlon Academy</v>
      </c>
      <c r="F55" s="6">
        <v>9.9560185185185186E-3</v>
      </c>
    </row>
    <row r="56" spans="1:7" x14ac:dyDescent="0.35">
      <c r="F56" s="6"/>
    </row>
    <row r="57" spans="1:7" x14ac:dyDescent="0.35">
      <c r="F57" s="6"/>
    </row>
    <row r="58" spans="1:7" x14ac:dyDescent="0.35">
      <c r="F58" s="6"/>
    </row>
    <row r="59" spans="1:7" x14ac:dyDescent="0.35">
      <c r="A59" t="s">
        <v>46</v>
      </c>
      <c r="F59" s="6"/>
    </row>
    <row r="60" spans="1:7" x14ac:dyDescent="0.35">
      <c r="F60" s="6"/>
    </row>
    <row r="61" spans="1:7" x14ac:dyDescent="0.35">
      <c r="A61" cm="1">
        <f t="array" ref="A61:F62">_xlfn._xlws.FILTER($A$2:$F$22,$B$2:$B$22=A59)</f>
        <v>13</v>
      </c>
      <c r="B61" t="str">
        <v>Under 17 Boys</v>
      </c>
      <c r="C61" t="str">
        <v>Lucas</v>
      </c>
      <c r="D61" t="str">
        <v>Heath</v>
      </c>
      <c r="E61" t="str">
        <v>Leweston Pentathlon Academy</v>
      </c>
      <c r="F61" s="6">
        <v>8.916203703703704E-3</v>
      </c>
      <c r="G61">
        <v>1</v>
      </c>
    </row>
    <row r="62" spans="1:7" x14ac:dyDescent="0.35">
      <c r="A62">
        <v>12</v>
      </c>
      <c r="B62" t="str">
        <v>Under 17 Boys</v>
      </c>
      <c r="C62" t="str">
        <v>William</v>
      </c>
      <c r="D62" t="str">
        <v>Reed</v>
      </c>
      <c r="E62" t="str">
        <v>North Kent MPC</v>
      </c>
      <c r="F62" s="6">
        <v>9.0450231481481475E-3</v>
      </c>
      <c r="G62">
        <v>2</v>
      </c>
    </row>
    <row r="63" spans="1:7" x14ac:dyDescent="0.35">
      <c r="F63" s="6"/>
    </row>
    <row r="65" spans="1:7" x14ac:dyDescent="0.35">
      <c r="A65" t="s">
        <v>139</v>
      </c>
    </row>
    <row r="67" spans="1:7" x14ac:dyDescent="0.35">
      <c r="A67" cm="1">
        <f t="array" ref="A67:F69">_xlfn._xlws.FILTER($A$2:$F$22,$B$2:$B$22=A65)</f>
        <v>3</v>
      </c>
      <c r="B67" t="str">
        <v>Senior Men</v>
      </c>
      <c r="C67" t="str">
        <v>Sam</v>
      </c>
      <c r="D67" t="str">
        <v>Cobb</v>
      </c>
      <c r="E67" t="str">
        <v>Unaffiliated</v>
      </c>
      <c r="F67" s="6">
        <v>9.6866898148148146E-3</v>
      </c>
      <c r="G67">
        <v>1</v>
      </c>
    </row>
    <row r="68" spans="1:7" x14ac:dyDescent="0.35">
      <c r="A68">
        <v>1</v>
      </c>
      <c r="B68" t="str">
        <v>Senior Men</v>
      </c>
      <c r="C68" t="str">
        <v>Tadeusz</v>
      </c>
      <c r="D68" t="str">
        <v>Ciecierski-Holmes</v>
      </c>
      <c r="E68" t="str">
        <v>Cambridge University MPC</v>
      </c>
      <c r="F68" s="6">
        <v>1.0376967592592594E-2</v>
      </c>
      <c r="G68">
        <v>2</v>
      </c>
    </row>
    <row r="69" spans="1:7" x14ac:dyDescent="0.35">
      <c r="A69">
        <v>2</v>
      </c>
      <c r="B69" t="str">
        <v>Senior Men</v>
      </c>
      <c r="C69" t="str">
        <v>Jacob</v>
      </c>
      <c r="D69" t="str">
        <v>Butterfield</v>
      </c>
      <c r="E69" t="str">
        <v>Yorkshire Biathle Club</v>
      </c>
      <c r="F69" s="6">
        <v>1.1492939814814815E-2</v>
      </c>
      <c r="G69">
        <v>3</v>
      </c>
    </row>
    <row r="72" spans="1:7" x14ac:dyDescent="0.35">
      <c r="D72" t="s">
        <v>5</v>
      </c>
    </row>
    <row r="74" spans="1:7" x14ac:dyDescent="0.35">
      <c r="D74" t="s">
        <v>32</v>
      </c>
    </row>
    <row r="75" spans="1:7" x14ac:dyDescent="0.35">
      <c r="C75" t="s">
        <v>130</v>
      </c>
    </row>
    <row r="76" spans="1:7" x14ac:dyDescent="0.35">
      <c r="C76" t="str">
        <f>C27</f>
        <v>Evelina</v>
      </c>
      <c r="D76" t="str">
        <f>D27</f>
        <v>Powell</v>
      </c>
      <c r="E76" t="str">
        <f>E27</f>
        <v>Leweston Pentathlon Academy</v>
      </c>
      <c r="F76" s="6">
        <f>F27</f>
        <v>9.9332175925925924E-3</v>
      </c>
    </row>
    <row r="77" spans="1:7" x14ac:dyDescent="0.35">
      <c r="C77" t="str">
        <f>C28</f>
        <v>Isabelle</v>
      </c>
      <c r="D77" t="str">
        <f>D28</f>
        <v>Whittle</v>
      </c>
      <c r="E77" t="str">
        <f>E28</f>
        <v>Leweston Pentathlon Academy</v>
      </c>
      <c r="F77" s="6">
        <f>F28</f>
        <v>9.9640046296296299E-3</v>
      </c>
    </row>
    <row r="78" spans="1:7" x14ac:dyDescent="0.35">
      <c r="C78" t="str">
        <f>C29</f>
        <v>Lily-Mae</v>
      </c>
      <c r="D78" t="str">
        <f>D29</f>
        <v>Lancaster Evans</v>
      </c>
      <c r="E78" t="str">
        <f>E29</f>
        <v>Leweston Pentathlon Academy</v>
      </c>
      <c r="F78" s="6">
        <f>F29</f>
        <v>1.0869328703703704E-2</v>
      </c>
    </row>
    <row r="79" spans="1:7" x14ac:dyDescent="0.35">
      <c r="F79" s="1">
        <f>SUM(F76:F78)</f>
        <v>3.0766550925925926E-2</v>
      </c>
    </row>
    <row r="81" spans="3:6" x14ac:dyDescent="0.35">
      <c r="C81" t="s">
        <v>35</v>
      </c>
    </row>
    <row r="82" spans="3:6" x14ac:dyDescent="0.35">
      <c r="C82" t="s">
        <v>130</v>
      </c>
    </row>
    <row r="83" spans="3:6" x14ac:dyDescent="0.35">
      <c r="C83" t="str">
        <f>C38</f>
        <v>Naomi</v>
      </c>
      <c r="D83" t="str">
        <f>D38</f>
        <v>Hawkins</v>
      </c>
      <c r="E83" t="str">
        <f>E38</f>
        <v>Leweston Pentathlon Academy</v>
      </c>
      <c r="F83" s="6">
        <f>F38</f>
        <v>9.0543981481481482E-3</v>
      </c>
    </row>
    <row r="84" spans="3:6" x14ac:dyDescent="0.35">
      <c r="C84" t="str">
        <f>C39</f>
        <v>Freya</v>
      </c>
      <c r="D84" t="str">
        <f>D39</f>
        <v>Dencher</v>
      </c>
      <c r="E84" t="str">
        <f>E39</f>
        <v>Leweston Pentathlon Academy</v>
      </c>
      <c r="F84" s="6">
        <f>F39</f>
        <v>9.7325231481481481E-3</v>
      </c>
    </row>
    <row r="85" spans="3:6" x14ac:dyDescent="0.35">
      <c r="C85" t="str">
        <f>C41</f>
        <v>Megan</v>
      </c>
      <c r="D85" t="str">
        <f>D41</f>
        <v>Powell</v>
      </c>
      <c r="E85" t="str">
        <f>E41</f>
        <v>Leweston Pentathlon Academy</v>
      </c>
      <c r="F85" s="6">
        <f>F41</f>
        <v>1.0154976851851853E-2</v>
      </c>
    </row>
    <row r="86" spans="3:6" x14ac:dyDescent="0.35">
      <c r="F86" s="1">
        <f>SUM(F83:F85)</f>
        <v>2.8941898148148151E-2</v>
      </c>
    </row>
  </sheetData>
  <pageMargins left="0.7" right="0.7" top="0.75" bottom="0.75" header="0.3" footer="0.3"/>
  <pageSetup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F614-AD0D-4E77-A002-65362E024DA1}">
  <sheetPr>
    <pageSetUpPr fitToPage="1"/>
  </sheetPr>
  <dimension ref="A1:G103"/>
  <sheetViews>
    <sheetView topLeftCell="A52" workbookViewId="0">
      <selection activeCell="A23" sqref="A23:G66"/>
    </sheetView>
  </sheetViews>
  <sheetFormatPr defaultRowHeight="14.5" x14ac:dyDescent="0.35"/>
  <cols>
    <col min="2" max="2" width="21.08984375" customWidth="1"/>
    <col min="3" max="3" width="14.90625" customWidth="1"/>
    <col min="4" max="4" width="20.26953125" customWidth="1"/>
    <col min="5" max="5" width="31.1796875" customWidth="1"/>
    <col min="6" max="6" width="12.90625" customWidth="1"/>
  </cols>
  <sheetData>
    <row r="1" spans="1:7" x14ac:dyDescent="0.35">
      <c r="A1" t="s">
        <v>6</v>
      </c>
    </row>
    <row r="2" spans="1:7" x14ac:dyDescent="0.35">
      <c r="A2" s="2">
        <v>10</v>
      </c>
      <c r="B2" t="str">
        <f>VLOOKUP($A2,Competitors!$A$26:$E$44,4,FALSE)</f>
        <v>Masters Men 50+</v>
      </c>
      <c r="C2" t="str">
        <f>VLOOKUP($A2,Competitors!$A$26:$E$44,2,FALSE)</f>
        <v>James</v>
      </c>
      <c r="D2" t="str">
        <f>VLOOKUP($A2,Competitors!$A$26:$E$44,3,FALSE)</f>
        <v>Greenwell</v>
      </c>
      <c r="E2" t="str">
        <f>VLOOKUP($A2,Competitors!$A$26:$E$44,5,FALSE)</f>
        <v>TRI-it</v>
      </c>
      <c r="F2" s="6">
        <v>6.5092592592592589E-3</v>
      </c>
      <c r="G2" s="1"/>
    </row>
    <row r="3" spans="1:7" x14ac:dyDescent="0.35">
      <c r="A3" s="2">
        <v>6</v>
      </c>
      <c r="B3" t="str">
        <f>VLOOKUP($A3,Competitors!$A$26:$E$44,4,FALSE)</f>
        <v>Masters Men 40+</v>
      </c>
      <c r="C3" t="str">
        <f>VLOOKUP($A3,Competitors!$A$26:$E$44,2,FALSE)</f>
        <v>Richard</v>
      </c>
      <c r="D3" t="str">
        <f>VLOOKUP($A3,Competitors!$A$26:$E$44,3,FALSE)</f>
        <v>Kettle</v>
      </c>
      <c r="E3" t="str">
        <f>VLOOKUP($A3,Competitors!$A$26:$E$44,5,FALSE)</f>
        <v>Army MPA</v>
      </c>
      <c r="F3" s="6">
        <v>6.7592592592592591E-3</v>
      </c>
      <c r="G3" s="1"/>
    </row>
    <row r="4" spans="1:7" x14ac:dyDescent="0.35">
      <c r="A4" s="2">
        <v>16</v>
      </c>
      <c r="B4" t="str">
        <f>VLOOKUP($A4,Competitors!$A$26:$E$44,4,FALSE)</f>
        <v>Masters Men 50+</v>
      </c>
      <c r="C4" t="str">
        <f>VLOOKUP($A4,Competitors!$A$26:$E$44,2,FALSE)</f>
        <v>Mark</v>
      </c>
      <c r="D4" t="str">
        <f>VLOOKUP($A4,Competitors!$A$26:$E$44,3,FALSE)</f>
        <v>Powell</v>
      </c>
      <c r="E4" t="str">
        <f>VLOOKUP($A4,Competitors!$A$26:$E$44,5,FALSE)</f>
        <v>Leweston Pentathlon Academy</v>
      </c>
      <c r="F4" s="6">
        <v>6.8481481481481475E-3</v>
      </c>
      <c r="G4" s="1"/>
    </row>
    <row r="5" spans="1:7" x14ac:dyDescent="0.35">
      <c r="A5" s="2">
        <v>5</v>
      </c>
      <c r="B5" t="str">
        <f>VLOOKUP($A5,Competitors!$A$26:$E$44,4,FALSE)</f>
        <v>Masters Men 40+</v>
      </c>
      <c r="C5" t="str">
        <f>VLOOKUP($A5,Competitors!$A$26:$E$44,2,FALSE)</f>
        <v>Ben</v>
      </c>
      <c r="D5" t="str">
        <f>VLOOKUP($A5,Competitors!$A$26:$E$44,3,FALSE)</f>
        <v>Keevash</v>
      </c>
      <c r="E5" t="str">
        <f>VLOOKUP($A5,Competitors!$A$26:$E$44,5,FALSE)</f>
        <v>Army MPA</v>
      </c>
      <c r="F5" s="6">
        <v>7.2603009259259253E-3</v>
      </c>
    </row>
    <row r="6" spans="1:7" x14ac:dyDescent="0.35">
      <c r="A6" s="2">
        <v>3</v>
      </c>
      <c r="B6" t="str">
        <f>VLOOKUP($A6,Competitors!$A$26:$E$44,4,FALSE)</f>
        <v>Masters Men 40+</v>
      </c>
      <c r="C6" t="str">
        <f>VLOOKUP($A6,Competitors!$A$26:$E$44,2,FALSE)</f>
        <v>David</v>
      </c>
      <c r="D6" t="str">
        <f>VLOOKUP($A6,Competitors!$A$26:$E$44,3,FALSE)</f>
        <v>Barlow</v>
      </c>
      <c r="E6" t="str">
        <f>VLOOKUP($A6,Competitors!$A$26:$E$44,5,FALSE)</f>
        <v>Unaffiliated</v>
      </c>
      <c r="F6" s="6">
        <v>7.3483796296296292E-3</v>
      </c>
    </row>
    <row r="7" spans="1:7" x14ac:dyDescent="0.35">
      <c r="A7" s="2">
        <v>4</v>
      </c>
      <c r="B7" t="str">
        <f>VLOOKUP($A7,Competitors!$A$26:$E$44,4,FALSE)</f>
        <v>Masters Men 40+</v>
      </c>
      <c r="C7" t="str">
        <f>VLOOKUP($A7,Competitors!$A$26:$E$44,2,FALSE)</f>
        <v>Robert</v>
      </c>
      <c r="D7" t="str">
        <f>VLOOKUP($A7,Competitors!$A$26:$E$44,3,FALSE)</f>
        <v>Wells</v>
      </c>
      <c r="E7" t="str">
        <f>VLOOKUP($A7,Competitors!$A$26:$E$44,5,FALSE)</f>
        <v>Yorkshire Biathle Club</v>
      </c>
      <c r="F7" s="6">
        <v>7.5091435185185183E-3</v>
      </c>
    </row>
    <row r="8" spans="1:7" x14ac:dyDescent="0.35">
      <c r="A8" s="2">
        <v>1</v>
      </c>
      <c r="B8" t="str">
        <f>VLOOKUP($A8,Competitors!$A$26:$E$44,4,FALSE)</f>
        <v>Masters Men 40+</v>
      </c>
      <c r="C8" t="str">
        <f>VLOOKUP($A8,Competitors!$A$26:$E$44,2,FALSE)</f>
        <v>Phil</v>
      </c>
      <c r="D8" t="str">
        <f>VLOOKUP($A8,Competitors!$A$26:$E$44,3,FALSE)</f>
        <v>Slingsby</v>
      </c>
      <c r="E8" t="str">
        <f>VLOOKUP($A8,Competitors!$A$26:$E$44,5,FALSE)</f>
        <v>Yorkshire Biathle Club</v>
      </c>
      <c r="F8" s="6">
        <v>7.5907407407407408E-3</v>
      </c>
    </row>
    <row r="9" spans="1:7" x14ac:dyDescent="0.35">
      <c r="A9" s="2">
        <v>11</v>
      </c>
      <c r="B9" t="str">
        <f>VLOOKUP($A9,Competitors!$A$26:$E$44,4,FALSE)</f>
        <v>Masters Men 50+</v>
      </c>
      <c r="C9" t="str">
        <f>VLOOKUP($A9,Competitors!$A$26:$E$44,2,FALSE)</f>
        <v>Kypros</v>
      </c>
      <c r="D9" t="str">
        <f>VLOOKUP($A9,Competitors!$A$26:$E$44,3,FALSE)</f>
        <v>Harrison</v>
      </c>
      <c r="E9" t="str">
        <f>VLOOKUP($A9,Competitors!$A$26:$E$44,5,FALSE)</f>
        <v>TRI-it</v>
      </c>
      <c r="F9" s="6">
        <v>7.7392361111111108E-3</v>
      </c>
    </row>
    <row r="10" spans="1:7" x14ac:dyDescent="0.35">
      <c r="A10" s="2">
        <v>12</v>
      </c>
      <c r="B10" t="str">
        <f>VLOOKUP($A10,Competitors!$A$26:$E$44,4,FALSE)</f>
        <v>Masters Men 50+</v>
      </c>
      <c r="C10" t="str">
        <f>VLOOKUP($A10,Competitors!$A$26:$E$44,2,FALSE)</f>
        <v>Edward</v>
      </c>
      <c r="D10" t="str">
        <f>VLOOKUP($A10,Competitors!$A$26:$E$44,3,FALSE)</f>
        <v>Mairis</v>
      </c>
      <c r="E10" t="str">
        <f>VLOOKUP($A10,Competitors!$A$26:$E$44,5,FALSE)</f>
        <v>Wessex Wyvern MPC</v>
      </c>
      <c r="F10" s="6">
        <v>7.899074074074074E-3</v>
      </c>
    </row>
    <row r="11" spans="1:7" x14ac:dyDescent="0.35">
      <c r="A11" s="2">
        <v>15</v>
      </c>
      <c r="B11" t="str">
        <f>VLOOKUP($A11,Competitors!$A$26:$E$44,4,FALSE)</f>
        <v>Masters Men 50+</v>
      </c>
      <c r="C11" t="str">
        <f>VLOOKUP($A11,Competitors!$A$26:$E$44,2,FALSE)</f>
        <v>JAMES</v>
      </c>
      <c r="D11" t="str">
        <f>VLOOKUP($A11,Competitors!$A$26:$E$44,3,FALSE)</f>
        <v>THURSTAN</v>
      </c>
      <c r="E11" t="str">
        <f>VLOOKUP($A11,Competitors!$A$26:$E$44,5,FALSE)</f>
        <v>Army MPA</v>
      </c>
      <c r="F11" s="6">
        <v>7.9428240740740744E-3</v>
      </c>
    </row>
    <row r="12" spans="1:7" x14ac:dyDescent="0.35">
      <c r="A12" s="2">
        <v>8</v>
      </c>
      <c r="B12" t="str">
        <f>VLOOKUP($A12,Competitors!$A$26:$E$44,4,FALSE)</f>
        <v>Masters Men 40+</v>
      </c>
      <c r="C12" t="str">
        <f>VLOOKUP($A12,Competitors!$A$26:$E$44,2,FALSE)</f>
        <v>Anthony</v>
      </c>
      <c r="D12" t="str">
        <f>VLOOKUP($A12,Competitors!$A$26:$E$44,3,FALSE)</f>
        <v>Osborn</v>
      </c>
      <c r="E12" t="str">
        <f>VLOOKUP($A12,Competitors!$A$26:$E$44,5,FALSE)</f>
        <v>Unaffiliated</v>
      </c>
      <c r="F12" s="6">
        <v>8.0171296296296293E-3</v>
      </c>
    </row>
    <row r="13" spans="1:7" x14ac:dyDescent="0.35">
      <c r="A13" s="2">
        <v>7</v>
      </c>
      <c r="B13" t="str">
        <f>VLOOKUP($A13,Competitors!$A$26:$E$44,4,FALSE)</f>
        <v>Masters Men 40+</v>
      </c>
      <c r="C13" t="str">
        <f>VLOOKUP($A13,Competitors!$A$26:$E$44,2,FALSE)</f>
        <v>Ben</v>
      </c>
      <c r="D13" t="str">
        <f>VLOOKUP($A13,Competitors!$A$26:$E$44,3,FALSE)</f>
        <v>Hieatt-Smith</v>
      </c>
      <c r="E13" t="str">
        <f>VLOOKUP($A13,Competitors!$A$26:$E$44,5,FALSE)</f>
        <v>Wessex Wyvern MPC</v>
      </c>
      <c r="F13" s="6">
        <v>8.3526620370370369E-3</v>
      </c>
    </row>
    <row r="14" spans="1:7" x14ac:dyDescent="0.35">
      <c r="A14" s="15">
        <v>2</v>
      </c>
      <c r="B14" t="str">
        <f>VLOOKUP($A14,Competitors!$A$26:$E$44,4,FALSE)</f>
        <v>Masters Men 40+</v>
      </c>
      <c r="C14" t="str">
        <f>VLOOKUP($A14,Competitors!$A$26:$E$44,2,FALSE)</f>
        <v>Gareth</v>
      </c>
      <c r="D14" t="str">
        <f>VLOOKUP($A14,Competitors!$A$26:$E$44,3,FALSE)</f>
        <v>Lay</v>
      </c>
      <c r="E14" t="str">
        <f>VLOOKUP($A14,Competitors!$A$26:$E$44,5,FALSE)</f>
        <v>Leweston Pentathlon Academy</v>
      </c>
      <c r="F14" s="6">
        <v>8.4843749999999989E-3</v>
      </c>
    </row>
    <row r="15" spans="1:7" x14ac:dyDescent="0.35">
      <c r="A15" s="15">
        <v>14</v>
      </c>
      <c r="B15" t="str">
        <f>VLOOKUP($A15,Competitors!$A$26:$E$44,4,FALSE)</f>
        <v>Masters Men 50+</v>
      </c>
      <c r="C15" t="str">
        <f>VLOOKUP($A15,Competitors!$A$26:$E$44,2,FALSE)</f>
        <v>Stephen</v>
      </c>
      <c r="D15" t="str">
        <f>VLOOKUP($A15,Competitors!$A$26:$E$44,3,FALSE)</f>
        <v>Coulson</v>
      </c>
      <c r="E15" t="str">
        <f>VLOOKUP($A15,Competitors!$A$26:$E$44,5,FALSE)</f>
        <v>Leweston Pentathlon Academy</v>
      </c>
      <c r="F15" s="6">
        <v>8.5160879629629632E-3</v>
      </c>
    </row>
    <row r="16" spans="1:7" x14ac:dyDescent="0.35">
      <c r="A16" s="15">
        <v>19</v>
      </c>
      <c r="B16" t="str">
        <f>VLOOKUP($A16,Competitors!$A$26:$E$44,4,FALSE)</f>
        <v>Masters Men 50+</v>
      </c>
      <c r="C16" t="str">
        <f>VLOOKUP($A16,Competitors!$A$26:$E$44,2,FALSE)</f>
        <v>Tim</v>
      </c>
      <c r="D16" t="str">
        <f>VLOOKUP($A16,Competitors!$A$26:$E$44,3,FALSE)</f>
        <v>Lennox</v>
      </c>
      <c r="E16" t="str">
        <f>VLOOKUP($A16,Competitors!$A$26:$E$44,5,FALSE)</f>
        <v>Unaffiliated</v>
      </c>
      <c r="F16" s="6">
        <v>8.6540509259259261E-3</v>
      </c>
    </row>
    <row r="17" spans="1:7" x14ac:dyDescent="0.35">
      <c r="A17" s="15">
        <v>9</v>
      </c>
      <c r="B17" t="str">
        <f>VLOOKUP($A17,Competitors!$A$26:$E$44,4,FALSE)</f>
        <v>Masters Men 50+</v>
      </c>
      <c r="C17" t="str">
        <f>VLOOKUP($A17,Competitors!$A$26:$E$44,2,FALSE)</f>
        <v>Adam</v>
      </c>
      <c r="D17" t="str">
        <f>VLOOKUP($A17,Competitors!$A$26:$E$44,3,FALSE)</f>
        <v>Martin</v>
      </c>
      <c r="E17" t="str">
        <f>VLOOKUP($A17,Competitors!$A$26:$E$44,5,FALSE)</f>
        <v>Leweston Pentathlon Academy</v>
      </c>
      <c r="F17" s="6">
        <v>8.814930555555555E-3</v>
      </c>
    </row>
    <row r="18" spans="1:7" x14ac:dyDescent="0.35">
      <c r="A18" s="15">
        <v>17</v>
      </c>
      <c r="B18" t="str">
        <f>VLOOKUP($A18,Competitors!$A$26:$E$44,4,FALSE)</f>
        <v>Masters Men 50+</v>
      </c>
      <c r="C18" t="str">
        <f>VLOOKUP($A18,Competitors!$A$26:$E$44,2,FALSE)</f>
        <v>Mark</v>
      </c>
      <c r="D18" t="str">
        <f>VLOOKUP($A18,Competitors!$A$26:$E$44,3,FALSE)</f>
        <v>Kingston</v>
      </c>
      <c r="E18" t="str">
        <f>VLOOKUP($A18,Competitors!$A$26:$E$44,5,FALSE)</f>
        <v>Wessex Wyvern MPC</v>
      </c>
      <c r="F18" s="6">
        <v>9.0291666666666662E-3</v>
      </c>
    </row>
    <row r="19" spans="1:7" x14ac:dyDescent="0.35">
      <c r="A19" s="15">
        <v>13</v>
      </c>
      <c r="B19" t="str">
        <f>VLOOKUP($A19,Competitors!$A$26:$E$44,4,FALSE)</f>
        <v>Masters Men 50+</v>
      </c>
      <c r="C19" t="str">
        <f>VLOOKUP($A19,Competitors!$A$26:$E$44,2,FALSE)</f>
        <v>David</v>
      </c>
      <c r="D19" t="str">
        <f>VLOOKUP($A19,Competitors!$A$26:$E$44,3,FALSE)</f>
        <v>Trepess</v>
      </c>
      <c r="E19" t="str">
        <f>VLOOKUP($A19,Competitors!$A$26:$E$44,5,FALSE)</f>
        <v>Wessex Wyvern MPC</v>
      </c>
      <c r="F19" s="6">
        <v>9.1043981481481479E-3</v>
      </c>
    </row>
    <row r="20" spans="1:7" x14ac:dyDescent="0.35">
      <c r="A20" s="15">
        <v>18</v>
      </c>
      <c r="B20" t="str">
        <f>VLOOKUP($A20,Competitors!$A$26:$E$44,4,FALSE)</f>
        <v>Masters Men 50+</v>
      </c>
      <c r="C20" t="str">
        <f>VLOOKUP($A20,Competitors!$A$26:$E$44,2,FALSE)</f>
        <v>Matt</v>
      </c>
      <c r="D20" t="str">
        <f>VLOOKUP($A20,Competitors!$A$26:$E$44,3,FALSE)</f>
        <v>Dimbylow</v>
      </c>
      <c r="E20" t="str">
        <f>VLOOKUP($A20,Competitors!$A$26:$E$44,5,FALSE)</f>
        <v>Unaffiliated</v>
      </c>
      <c r="F20" s="6" t="s">
        <v>285</v>
      </c>
    </row>
    <row r="21" spans="1:7" x14ac:dyDescent="0.35">
      <c r="A21" s="15"/>
    </row>
    <row r="22" spans="1:7" x14ac:dyDescent="0.35">
      <c r="A22" s="15"/>
    </row>
    <row r="23" spans="1:7" x14ac:dyDescent="0.35">
      <c r="A23" t="s">
        <v>161</v>
      </c>
    </row>
    <row r="24" spans="1:7" x14ac:dyDescent="0.35">
      <c r="F24" s="6"/>
    </row>
    <row r="25" spans="1:7" x14ac:dyDescent="0.35">
      <c r="A25" cm="1">
        <f t="array" ref="A25:F32">_xlfn._xlws.FILTER($A$2:$F$20,$B$2:$B$20=A23)</f>
        <v>6</v>
      </c>
      <c r="B25" t="str">
        <v>Masters Men 40+</v>
      </c>
      <c r="C25" t="str">
        <v>Richard</v>
      </c>
      <c r="D25" t="str">
        <v>Kettle</v>
      </c>
      <c r="E25" t="str">
        <v>Army MPA</v>
      </c>
      <c r="F25" s="6">
        <v>6.7592592592592591E-3</v>
      </c>
      <c r="G25">
        <v>1</v>
      </c>
    </row>
    <row r="26" spans="1:7" x14ac:dyDescent="0.35">
      <c r="A26">
        <v>5</v>
      </c>
      <c r="B26" t="str">
        <v>Masters Men 40+</v>
      </c>
      <c r="C26" t="str">
        <v>Ben</v>
      </c>
      <c r="D26" t="str">
        <v>Keevash</v>
      </c>
      <c r="E26" t="str">
        <v>Army MPA</v>
      </c>
      <c r="F26" s="6">
        <v>7.2603009259259253E-3</v>
      </c>
      <c r="G26">
        <v>2</v>
      </c>
    </row>
    <row r="27" spans="1:7" x14ac:dyDescent="0.35">
      <c r="A27">
        <v>3</v>
      </c>
      <c r="B27" t="str">
        <v>Masters Men 40+</v>
      </c>
      <c r="C27" t="str">
        <v>David</v>
      </c>
      <c r="D27" t="str">
        <v>Barlow</v>
      </c>
      <c r="E27" t="str">
        <v>Unaffiliated</v>
      </c>
      <c r="F27" s="6">
        <v>7.3483796296296292E-3</v>
      </c>
      <c r="G27">
        <v>3</v>
      </c>
    </row>
    <row r="28" spans="1:7" x14ac:dyDescent="0.35">
      <c r="A28">
        <v>4</v>
      </c>
      <c r="B28" t="str">
        <v>Masters Men 40+</v>
      </c>
      <c r="C28" t="str">
        <v>Robert</v>
      </c>
      <c r="D28" t="str">
        <v>Wells</v>
      </c>
      <c r="E28" t="str">
        <v>Yorkshire Biathle Club</v>
      </c>
      <c r="F28" s="6">
        <v>7.5091435185185183E-3</v>
      </c>
      <c r="G28">
        <v>4</v>
      </c>
    </row>
    <row r="29" spans="1:7" x14ac:dyDescent="0.35">
      <c r="A29">
        <v>1</v>
      </c>
      <c r="B29" t="str">
        <v>Masters Men 40+</v>
      </c>
      <c r="C29" t="str">
        <v>Phil</v>
      </c>
      <c r="D29" t="str">
        <v>Slingsby</v>
      </c>
      <c r="E29" t="str">
        <v>Yorkshire Biathle Club</v>
      </c>
      <c r="F29" s="6">
        <v>7.5907407407407408E-3</v>
      </c>
      <c r="G29">
        <v>5</v>
      </c>
    </row>
    <row r="30" spans="1:7" x14ac:dyDescent="0.35">
      <c r="A30">
        <v>8</v>
      </c>
      <c r="B30" t="str">
        <v>Masters Men 40+</v>
      </c>
      <c r="C30" t="str">
        <v>Anthony</v>
      </c>
      <c r="D30" t="str">
        <v>Osborn</v>
      </c>
      <c r="E30" t="str">
        <v>Unaffiliated</v>
      </c>
      <c r="F30" s="6">
        <v>8.0171296296296293E-3</v>
      </c>
      <c r="G30">
        <v>6</v>
      </c>
    </row>
    <row r="31" spans="1:7" x14ac:dyDescent="0.35">
      <c r="A31">
        <v>7</v>
      </c>
      <c r="B31" t="str">
        <v>Masters Men 40+</v>
      </c>
      <c r="C31" t="str">
        <v>Ben</v>
      </c>
      <c r="D31" t="str">
        <v>Hieatt-Smith</v>
      </c>
      <c r="E31" t="str">
        <v>Wessex Wyvern MPC</v>
      </c>
      <c r="F31" s="6">
        <v>8.3526620370370369E-3</v>
      </c>
      <c r="G31">
        <v>7</v>
      </c>
    </row>
    <row r="32" spans="1:7" x14ac:dyDescent="0.35">
      <c r="A32">
        <v>2</v>
      </c>
      <c r="B32" t="str">
        <v>Masters Men 40+</v>
      </c>
      <c r="C32" t="str">
        <v>Gareth</v>
      </c>
      <c r="D32" t="str">
        <v>Lay</v>
      </c>
      <c r="E32" t="str">
        <v>Leweston Pentathlon Academy</v>
      </c>
      <c r="F32" s="6">
        <v>8.4843749999999989E-3</v>
      </c>
      <c r="G32">
        <v>8</v>
      </c>
    </row>
    <row r="33" spans="1:7" x14ac:dyDescent="0.35">
      <c r="F33" s="6"/>
    </row>
    <row r="34" spans="1:7" x14ac:dyDescent="0.35">
      <c r="F34" s="6"/>
    </row>
    <row r="35" spans="1:7" x14ac:dyDescent="0.35">
      <c r="F35" s="6"/>
    </row>
    <row r="36" spans="1:7" x14ac:dyDescent="0.35">
      <c r="A36" s="5" t="s">
        <v>16</v>
      </c>
      <c r="B36" s="1"/>
      <c r="F36" s="6"/>
    </row>
    <row r="37" spans="1:7" x14ac:dyDescent="0.35">
      <c r="B37" s="1"/>
      <c r="F37" s="6"/>
    </row>
    <row r="38" spans="1:7" x14ac:dyDescent="0.35">
      <c r="A38" cm="1">
        <f t="array" ref="A38:F48">_xlfn._xlws.FILTER($A$2:$F$20,$B$2:$B$20=A36)</f>
        <v>10</v>
      </c>
      <c r="B38" t="str">
        <v>Masters Men 50+</v>
      </c>
      <c r="C38" t="str">
        <v>James</v>
      </c>
      <c r="D38" t="str">
        <v>Greenwell</v>
      </c>
      <c r="E38" t="str">
        <v>TRI-it</v>
      </c>
      <c r="F38" s="6">
        <v>6.5092592592592589E-3</v>
      </c>
      <c r="G38">
        <v>1</v>
      </c>
    </row>
    <row r="39" spans="1:7" x14ac:dyDescent="0.35">
      <c r="A39">
        <v>16</v>
      </c>
      <c r="B39" t="str">
        <v>Masters Men 50+</v>
      </c>
      <c r="C39" t="str">
        <v>Mark</v>
      </c>
      <c r="D39" t="str">
        <v>Powell</v>
      </c>
      <c r="E39" t="str">
        <v>Leweston Pentathlon Academy</v>
      </c>
      <c r="F39" s="6">
        <v>6.8481481481481475E-3</v>
      </c>
      <c r="G39">
        <v>2</v>
      </c>
    </row>
    <row r="40" spans="1:7" x14ac:dyDescent="0.35">
      <c r="A40">
        <v>11</v>
      </c>
      <c r="B40" s="1" t="str">
        <v>Masters Men 50+</v>
      </c>
      <c r="C40" t="str">
        <v>Kypros</v>
      </c>
      <c r="D40" t="str">
        <v>Harrison</v>
      </c>
      <c r="E40" t="str">
        <v>TRI-it</v>
      </c>
      <c r="F40" s="6">
        <v>7.7392361111111108E-3</v>
      </c>
      <c r="G40">
        <v>3</v>
      </c>
    </row>
    <row r="41" spans="1:7" x14ac:dyDescent="0.35">
      <c r="A41">
        <v>12</v>
      </c>
      <c r="B41" s="1" t="str">
        <v>Masters Men 50+</v>
      </c>
      <c r="C41" t="str">
        <v>Edward</v>
      </c>
      <c r="D41" t="str">
        <v>Mairis</v>
      </c>
      <c r="E41" t="str">
        <v>Wessex Wyvern MPC</v>
      </c>
      <c r="F41" s="6">
        <v>7.899074074074074E-3</v>
      </c>
      <c r="G41">
        <v>4</v>
      </c>
    </row>
    <row r="42" spans="1:7" x14ac:dyDescent="0.35">
      <c r="A42">
        <v>15</v>
      </c>
      <c r="B42" s="1" t="str">
        <v>Masters Men 50+</v>
      </c>
      <c r="C42" t="str">
        <v>JAMES</v>
      </c>
      <c r="D42" t="str">
        <v>THURSTAN</v>
      </c>
      <c r="E42" t="str">
        <v>Army MPA</v>
      </c>
      <c r="F42" s="6">
        <v>7.9428240740740744E-3</v>
      </c>
      <c r="G42">
        <v>5</v>
      </c>
    </row>
    <row r="43" spans="1:7" x14ac:dyDescent="0.35">
      <c r="A43">
        <v>14</v>
      </c>
      <c r="B43" s="1" t="str">
        <v>Masters Men 50+</v>
      </c>
      <c r="C43" t="str">
        <v>Stephen</v>
      </c>
      <c r="D43" t="str">
        <v>Coulson</v>
      </c>
      <c r="E43" t="str">
        <v>Leweston Pentathlon Academy</v>
      </c>
      <c r="F43" s="6">
        <v>8.5160879629629632E-3</v>
      </c>
      <c r="G43">
        <v>6</v>
      </c>
    </row>
    <row r="44" spans="1:7" x14ac:dyDescent="0.35">
      <c r="A44">
        <v>19</v>
      </c>
      <c r="B44" s="1" t="str">
        <v>Masters Men 50+</v>
      </c>
      <c r="C44" t="str">
        <v>Tim</v>
      </c>
      <c r="D44" t="str">
        <v>Lennox</v>
      </c>
      <c r="E44" t="str">
        <v>Unaffiliated</v>
      </c>
      <c r="F44" s="6">
        <v>8.6540509259259261E-3</v>
      </c>
      <c r="G44">
        <v>7</v>
      </c>
    </row>
    <row r="45" spans="1:7" x14ac:dyDescent="0.35">
      <c r="A45">
        <v>9</v>
      </c>
      <c r="B45" s="1" t="str">
        <v>Masters Men 50+</v>
      </c>
      <c r="C45" t="str">
        <v>Adam</v>
      </c>
      <c r="D45" t="str">
        <v>Martin</v>
      </c>
      <c r="E45" t="str">
        <v>Leweston Pentathlon Academy</v>
      </c>
      <c r="F45" s="6">
        <v>8.814930555555555E-3</v>
      </c>
      <c r="G45">
        <v>8</v>
      </c>
    </row>
    <row r="46" spans="1:7" x14ac:dyDescent="0.35">
      <c r="A46">
        <v>17</v>
      </c>
      <c r="B46" s="1" t="str">
        <v>Masters Men 50+</v>
      </c>
      <c r="C46" t="str">
        <v>Mark</v>
      </c>
      <c r="D46" t="str">
        <v>Kingston</v>
      </c>
      <c r="E46" t="str">
        <v>Wessex Wyvern MPC</v>
      </c>
      <c r="F46" s="6">
        <v>9.0291666666666662E-3</v>
      </c>
      <c r="G46">
        <v>9</v>
      </c>
    </row>
    <row r="47" spans="1:7" x14ac:dyDescent="0.35">
      <c r="A47">
        <v>13</v>
      </c>
      <c r="B47" s="1" t="str">
        <v>Masters Men 50+</v>
      </c>
      <c r="C47" t="str">
        <v>David</v>
      </c>
      <c r="D47" t="str">
        <v>Trepess</v>
      </c>
      <c r="E47" t="str">
        <v>Wessex Wyvern MPC</v>
      </c>
      <c r="F47" s="6">
        <v>9.1043981481481479E-3</v>
      </c>
      <c r="G47">
        <v>10</v>
      </c>
    </row>
    <row r="48" spans="1:7" x14ac:dyDescent="0.35">
      <c r="A48" s="5">
        <v>18</v>
      </c>
      <c r="B48" s="1" t="str">
        <v>Masters Men 50+</v>
      </c>
      <c r="C48" t="str">
        <v>Matt</v>
      </c>
      <c r="D48" t="str">
        <v>Dimbylow</v>
      </c>
      <c r="E48" t="str">
        <v>Unaffiliated</v>
      </c>
      <c r="F48" s="6" t="str">
        <v>DNS</v>
      </c>
    </row>
    <row r="49" spans="1:6" x14ac:dyDescent="0.35">
      <c r="B49" s="1"/>
      <c r="F49" s="6"/>
    </row>
    <row r="50" spans="1:6" x14ac:dyDescent="0.35">
      <c r="B50" s="1"/>
      <c r="F50" s="6"/>
    </row>
    <row r="51" spans="1:6" x14ac:dyDescent="0.35">
      <c r="B51" t="s">
        <v>5</v>
      </c>
    </row>
    <row r="53" spans="1:6" x14ac:dyDescent="0.35">
      <c r="C53" t="s">
        <v>16</v>
      </c>
    </row>
    <row r="54" spans="1:6" x14ac:dyDescent="0.35">
      <c r="C54" t="s">
        <v>129</v>
      </c>
    </row>
    <row r="55" spans="1:6" x14ac:dyDescent="0.35">
      <c r="C55" t="str">
        <f>C39</f>
        <v>Mark</v>
      </c>
      <c r="D55" t="str">
        <f t="shared" ref="D55:F55" si="0">D39</f>
        <v>Powell</v>
      </c>
      <c r="E55" t="str">
        <f t="shared" si="0"/>
        <v>Leweston Pentathlon Academy</v>
      </c>
      <c r="F55" s="6">
        <f t="shared" si="0"/>
        <v>6.8481481481481475E-3</v>
      </c>
    </row>
    <row r="56" spans="1:6" x14ac:dyDescent="0.35">
      <c r="A56" s="5"/>
      <c r="C56" t="str">
        <f>C43</f>
        <v>Stephen</v>
      </c>
      <c r="D56" t="str">
        <f t="shared" ref="D56:F56" si="1">D43</f>
        <v>Coulson</v>
      </c>
      <c r="E56" t="str">
        <f t="shared" si="1"/>
        <v>Leweston Pentathlon Academy</v>
      </c>
      <c r="F56" s="6">
        <f t="shared" si="1"/>
        <v>8.5160879629629632E-3</v>
      </c>
    </row>
    <row r="57" spans="1:6" x14ac:dyDescent="0.35">
      <c r="C57" t="str">
        <f>C45</f>
        <v>Adam</v>
      </c>
      <c r="D57" t="str">
        <f t="shared" ref="D57:F57" si="2">D45</f>
        <v>Martin</v>
      </c>
      <c r="E57" t="str">
        <f t="shared" si="2"/>
        <v>Leweston Pentathlon Academy</v>
      </c>
      <c r="F57" s="6">
        <f t="shared" si="2"/>
        <v>8.814930555555555E-3</v>
      </c>
    </row>
    <row r="58" spans="1:6" x14ac:dyDescent="0.35">
      <c r="F58" s="1">
        <f>SUM(F55:F57)</f>
        <v>2.4179166666666665E-2</v>
      </c>
    </row>
    <row r="59" spans="1:6" x14ac:dyDescent="0.35">
      <c r="F59" s="6"/>
    </row>
    <row r="60" spans="1:6" x14ac:dyDescent="0.35">
      <c r="B60" s="1"/>
    </row>
    <row r="61" spans="1:6" x14ac:dyDescent="0.35">
      <c r="C61" t="s">
        <v>132</v>
      </c>
    </row>
    <row r="62" spans="1:6" x14ac:dyDescent="0.35">
      <c r="C62" t="str">
        <f>C41</f>
        <v>Edward</v>
      </c>
      <c r="D62" t="str">
        <f t="shared" ref="D62:F62" si="3">D41</f>
        <v>Mairis</v>
      </c>
      <c r="E62" t="str">
        <f t="shared" si="3"/>
        <v>Wessex Wyvern MPC</v>
      </c>
      <c r="F62" s="6">
        <f t="shared" si="3"/>
        <v>7.899074074074074E-3</v>
      </c>
    </row>
    <row r="63" spans="1:6" x14ac:dyDescent="0.35">
      <c r="C63" t="str">
        <f>C47</f>
        <v>David</v>
      </c>
      <c r="D63" t="str">
        <f t="shared" ref="D63:F63" si="4">D47</f>
        <v>Trepess</v>
      </c>
      <c r="E63" t="str">
        <f t="shared" si="4"/>
        <v>Wessex Wyvern MPC</v>
      </c>
      <c r="F63" s="6">
        <f t="shared" si="4"/>
        <v>9.1043981481481479E-3</v>
      </c>
    </row>
    <row r="64" spans="1:6" x14ac:dyDescent="0.35">
      <c r="A64" s="16"/>
      <c r="C64" t="str">
        <f>C46</f>
        <v>Mark</v>
      </c>
      <c r="D64" t="str">
        <f t="shared" ref="D64:F64" si="5">D46</f>
        <v>Kingston</v>
      </c>
      <c r="E64" t="str">
        <f t="shared" si="5"/>
        <v>Wessex Wyvern MPC</v>
      </c>
      <c r="F64" s="6">
        <f t="shared" si="5"/>
        <v>9.0291666666666662E-3</v>
      </c>
    </row>
    <row r="65" spans="6:6" x14ac:dyDescent="0.35">
      <c r="F65" s="1">
        <f>SUM(F62:F64)</f>
        <v>2.603263888888889E-2</v>
      </c>
    </row>
    <row r="66" spans="6:6" x14ac:dyDescent="0.35">
      <c r="F66" s="6"/>
    </row>
    <row r="67" spans="6:6" x14ac:dyDescent="0.35">
      <c r="F67" s="6"/>
    </row>
    <row r="68" spans="6:6" x14ac:dyDescent="0.35">
      <c r="F68" s="6"/>
    </row>
    <row r="69" spans="6:6" x14ac:dyDescent="0.35">
      <c r="F69" s="6"/>
    </row>
    <row r="70" spans="6:6" x14ac:dyDescent="0.35">
      <c r="F70" s="6"/>
    </row>
    <row r="71" spans="6:6" x14ac:dyDescent="0.35">
      <c r="F71" s="6"/>
    </row>
    <row r="72" spans="6:6" x14ac:dyDescent="0.35">
      <c r="F72" s="6"/>
    </row>
    <row r="73" spans="6:6" x14ac:dyDescent="0.35">
      <c r="F73" s="6"/>
    </row>
    <row r="74" spans="6:6" x14ac:dyDescent="0.35">
      <c r="F74" s="6"/>
    </row>
    <row r="75" spans="6:6" x14ac:dyDescent="0.35">
      <c r="F75" s="6"/>
    </row>
    <row r="76" spans="6:6" x14ac:dyDescent="0.35">
      <c r="F76" s="6"/>
    </row>
    <row r="77" spans="6:6" x14ac:dyDescent="0.35">
      <c r="F77" s="6"/>
    </row>
    <row r="78" spans="6:6" x14ac:dyDescent="0.35">
      <c r="F78" s="6"/>
    </row>
    <row r="79" spans="6:6" x14ac:dyDescent="0.35">
      <c r="F79" s="6"/>
    </row>
    <row r="80" spans="6:6" x14ac:dyDescent="0.35">
      <c r="F80" s="6"/>
    </row>
    <row r="81" spans="6:6" x14ac:dyDescent="0.35">
      <c r="F81" s="6"/>
    </row>
    <row r="82" spans="6:6" x14ac:dyDescent="0.35">
      <c r="F82" s="6"/>
    </row>
    <row r="83" spans="6:6" x14ac:dyDescent="0.35">
      <c r="F83" s="6"/>
    </row>
    <row r="84" spans="6:6" x14ac:dyDescent="0.35">
      <c r="F84" s="6"/>
    </row>
    <row r="85" spans="6:6" x14ac:dyDescent="0.35">
      <c r="F85" s="6"/>
    </row>
    <row r="86" spans="6:6" x14ac:dyDescent="0.35">
      <c r="F86" s="6"/>
    </row>
    <row r="87" spans="6:6" x14ac:dyDescent="0.35">
      <c r="F87" s="6"/>
    </row>
    <row r="88" spans="6:6" x14ac:dyDescent="0.35">
      <c r="F88" s="6"/>
    </row>
    <row r="89" spans="6:6" x14ac:dyDescent="0.35">
      <c r="F89" s="6"/>
    </row>
    <row r="90" spans="6:6" x14ac:dyDescent="0.35">
      <c r="F90" s="6"/>
    </row>
    <row r="91" spans="6:6" x14ac:dyDescent="0.35">
      <c r="F91" s="6"/>
    </row>
    <row r="92" spans="6:6" x14ac:dyDescent="0.35">
      <c r="F92" s="6"/>
    </row>
    <row r="93" spans="6:6" x14ac:dyDescent="0.35">
      <c r="F93" s="6"/>
    </row>
    <row r="94" spans="6:6" x14ac:dyDescent="0.35">
      <c r="F94" s="6"/>
    </row>
    <row r="95" spans="6:6" x14ac:dyDescent="0.35">
      <c r="F95" s="6"/>
    </row>
    <row r="96" spans="6:6" x14ac:dyDescent="0.35">
      <c r="F96" s="6"/>
    </row>
    <row r="97" spans="6:6" x14ac:dyDescent="0.35">
      <c r="F97" s="6"/>
    </row>
    <row r="98" spans="6:6" x14ac:dyDescent="0.35">
      <c r="F98" s="6"/>
    </row>
    <row r="99" spans="6:6" x14ac:dyDescent="0.35">
      <c r="F99" s="6"/>
    </row>
    <row r="100" spans="6:6" x14ac:dyDescent="0.35">
      <c r="F100" s="6"/>
    </row>
    <row r="101" spans="6:6" x14ac:dyDescent="0.35">
      <c r="F101" s="6"/>
    </row>
    <row r="102" spans="6:6" x14ac:dyDescent="0.35">
      <c r="F102" s="6"/>
    </row>
    <row r="103" spans="6:6" x14ac:dyDescent="0.35">
      <c r="F103" s="6"/>
    </row>
  </sheetData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802A-7C54-4120-90E6-BEFC39A2DE89}">
  <sheetPr>
    <pageSetUpPr fitToPage="1"/>
  </sheetPr>
  <dimension ref="A1:G98"/>
  <sheetViews>
    <sheetView topLeftCell="A53" workbookViewId="0">
      <selection activeCell="D64" sqref="D64"/>
    </sheetView>
  </sheetViews>
  <sheetFormatPr defaultRowHeight="14.5" x14ac:dyDescent="0.35"/>
  <cols>
    <col min="2" max="2" width="21.08984375" customWidth="1"/>
    <col min="3" max="3" width="14.90625" customWidth="1"/>
    <col min="4" max="4" width="20.26953125" customWidth="1"/>
    <col min="5" max="5" width="31.1796875" customWidth="1"/>
    <col min="6" max="6" width="12.90625" customWidth="1"/>
  </cols>
  <sheetData>
    <row r="1" spans="1:7" x14ac:dyDescent="0.35">
      <c r="A1" t="s">
        <v>6</v>
      </c>
    </row>
    <row r="2" spans="1:7" x14ac:dyDescent="0.35">
      <c r="A2" s="2">
        <v>17</v>
      </c>
      <c r="B2" t="str">
        <f>VLOOKUP($A2,Competitors!$A$46:$E$59,4,FALSE)</f>
        <v>Masters Men 70+</v>
      </c>
      <c r="C2" t="str">
        <f>VLOOKUP($A2,Competitors!$A$46:$E$59,2,FALSE)</f>
        <v>Lajos</v>
      </c>
      <c r="D2" t="str">
        <f>VLOOKUP($A2,Competitors!$A$46:$E$59,3,FALSE)</f>
        <v>Fazekas</v>
      </c>
      <c r="E2" t="str">
        <f>VLOOKUP($A2,Competitors!$A$46:$E$59,5,FALSE)</f>
        <v>Dacorum Pentathlon Club</v>
      </c>
      <c r="F2" s="6">
        <v>3.7546296296296295E-3</v>
      </c>
      <c r="G2" s="1"/>
    </row>
    <row r="3" spans="1:7" x14ac:dyDescent="0.35">
      <c r="A3" s="2">
        <v>11</v>
      </c>
      <c r="B3" t="str">
        <f>VLOOKUP($A3,Competitors!$A$46:$E$59,4,FALSE)</f>
        <v>Masters Women 60+</v>
      </c>
      <c r="C3" t="str">
        <f>VLOOKUP($A3,Competitors!$A$46:$E$59,2,FALSE)</f>
        <v>Jilly</v>
      </c>
      <c r="D3" t="str">
        <f>VLOOKUP($A3,Competitors!$A$46:$E$59,3,FALSE)</f>
        <v>Wallace</v>
      </c>
      <c r="E3" t="str">
        <f>VLOOKUP($A3,Competitors!$A$46:$E$59,5,FALSE)</f>
        <v>Leweston Pentathlon Academy</v>
      </c>
      <c r="F3" s="6">
        <v>4.2925925925925926E-3</v>
      </c>
      <c r="G3" s="1"/>
    </row>
    <row r="4" spans="1:7" x14ac:dyDescent="0.35">
      <c r="A4" s="2">
        <v>14</v>
      </c>
      <c r="B4" t="str">
        <f>VLOOKUP($A4,Competitors!$A$46:$E$59,4,FALSE)</f>
        <v>Masters Men 60+</v>
      </c>
      <c r="C4" t="str">
        <f>VLOOKUP($A4,Competitors!$A$46:$E$59,2,FALSE)</f>
        <v>Charlie</v>
      </c>
      <c r="D4" t="str">
        <f>VLOOKUP($A4,Competitors!$A$46:$E$59,3,FALSE)</f>
        <v>Lane</v>
      </c>
      <c r="E4" t="str">
        <f>VLOOKUP($A4,Competitors!$A$46:$E$59,5,FALSE)</f>
        <v>Leweston Pentathlon Academy</v>
      </c>
      <c r="F4" s="6">
        <v>4.4935185185185182E-3</v>
      </c>
      <c r="G4" s="1"/>
    </row>
    <row r="5" spans="1:7" x14ac:dyDescent="0.35">
      <c r="A5" s="2">
        <v>16</v>
      </c>
      <c r="B5" t="str">
        <f>VLOOKUP($A5,Competitors!$A$46:$E$59,4,FALSE)</f>
        <v>Masters Women 70+</v>
      </c>
      <c r="C5" t="str">
        <f>VLOOKUP($A5,Competitors!$A$46:$E$59,2,FALSE)</f>
        <v>Mary</v>
      </c>
      <c r="D5" t="str">
        <f>VLOOKUP($A5,Competitors!$A$46:$E$59,3,FALSE)</f>
        <v>Collett</v>
      </c>
      <c r="E5" t="str">
        <f>VLOOKUP($A5,Competitors!$A$46:$E$59,5,FALSE)</f>
        <v>Unaffiliated</v>
      </c>
      <c r="F5" s="6">
        <v>4.5966435185185181E-3</v>
      </c>
    </row>
    <row r="6" spans="1:7" x14ac:dyDescent="0.35">
      <c r="A6" s="2">
        <v>13</v>
      </c>
      <c r="B6" t="str">
        <f>VLOOKUP($A6,Competitors!$A$46:$E$59,4,FALSE)</f>
        <v>Masters Men 60+</v>
      </c>
      <c r="C6" t="str">
        <f>VLOOKUP($A6,Competitors!$A$46:$E$59,2,FALSE)</f>
        <v>Neil</v>
      </c>
      <c r="D6" t="str">
        <f>VLOOKUP($A6,Competitors!$A$46:$E$59,3,FALSE)</f>
        <v>Thomson</v>
      </c>
      <c r="E6" t="str">
        <f>VLOOKUP($A6,Competitors!$A$46:$E$59,5,FALSE)</f>
        <v>Unaffiliated</v>
      </c>
      <c r="F6" s="6">
        <v>4.6806712962962956E-3</v>
      </c>
    </row>
    <row r="7" spans="1:7" x14ac:dyDescent="0.35">
      <c r="A7" s="2">
        <v>10</v>
      </c>
      <c r="B7" t="str">
        <f>VLOOKUP($A7,Competitors!$A$46:$E$59,4,FALSE)</f>
        <v>Masters Women 60+</v>
      </c>
      <c r="C7" t="str">
        <f>VLOOKUP($A7,Competitors!$A$46:$E$59,2,FALSE)</f>
        <v>Nicola</v>
      </c>
      <c r="D7" t="str">
        <f>VLOOKUP($A7,Competitors!$A$46:$E$59,3,FALSE)</f>
        <v>Case</v>
      </c>
      <c r="E7" t="str">
        <f>VLOOKUP($A7,Competitors!$A$46:$E$59,5,FALSE)</f>
        <v>Leweston Pentathlon Academy</v>
      </c>
      <c r="F7" s="6">
        <v>4.8025462962962961E-3</v>
      </c>
    </row>
    <row r="8" spans="1:7" x14ac:dyDescent="0.35">
      <c r="A8" s="2">
        <v>12</v>
      </c>
      <c r="B8" t="str">
        <f>VLOOKUP($A8,Competitors!$A$46:$E$59,4,FALSE)</f>
        <v>Masters Men 60+</v>
      </c>
      <c r="C8" t="str">
        <f>VLOOKUP($A8,Competitors!$A$46:$E$59,2,FALSE)</f>
        <v>John</v>
      </c>
      <c r="D8" t="str">
        <f>VLOOKUP($A8,Competitors!$A$46:$E$59,3,FALSE)</f>
        <v>McCabe</v>
      </c>
      <c r="E8" t="str">
        <f>VLOOKUP($A8,Competitors!$A$46:$E$59,5,FALSE)</f>
        <v>Leweston Pentathlon Academy</v>
      </c>
      <c r="F8" s="6">
        <v>4.9957175925925924E-3</v>
      </c>
    </row>
    <row r="9" spans="1:7" x14ac:dyDescent="0.35">
      <c r="A9" s="2">
        <v>15</v>
      </c>
      <c r="B9" t="str">
        <f>VLOOKUP($A9,Competitors!$A$46:$E$59,4,FALSE)</f>
        <v>Masters Women 70+</v>
      </c>
      <c r="C9" t="str">
        <f>VLOOKUP($A9,Competitors!$A$46:$E$59,2,FALSE)</f>
        <v>Suzanne</v>
      </c>
      <c r="D9" t="str">
        <f>VLOOKUP($A9,Competitors!$A$46:$E$59,3,FALSE)</f>
        <v>Clarkson</v>
      </c>
      <c r="E9" t="str">
        <f>VLOOKUP($A9,Competitors!$A$46:$E$59,5,FALSE)</f>
        <v>Yorkshire Biathle Club</v>
      </c>
      <c r="F9" s="6">
        <v>5.1649305555555554E-3</v>
      </c>
    </row>
    <row r="10" spans="1:7" x14ac:dyDescent="0.35">
      <c r="A10" s="2">
        <v>1</v>
      </c>
      <c r="B10" t="str">
        <f>VLOOKUP($A10,Competitors!$A$46:$E$59,4,FALSE)</f>
        <v>Masters Women 40+</v>
      </c>
      <c r="C10" t="str">
        <f>VLOOKUP($A10,Competitors!$A$46:$E$59,2,FALSE)</f>
        <v>Helen</v>
      </c>
      <c r="D10" t="str">
        <f>VLOOKUP($A10,Competitors!$A$46:$E$59,3,FALSE)</f>
        <v>Wilkinson</v>
      </c>
      <c r="E10" t="str">
        <f>VLOOKUP($A10,Competitors!$A$46:$E$59,5,FALSE)</f>
        <v>Yorkshire Biathle Club</v>
      </c>
      <c r="F10" s="6">
        <v>7.4851851851851859E-3</v>
      </c>
    </row>
    <row r="11" spans="1:7" x14ac:dyDescent="0.35">
      <c r="A11" s="2">
        <v>3</v>
      </c>
      <c r="B11" t="str">
        <f>VLOOKUP($A11,Competitors!$A$46:$E$59,4,FALSE)</f>
        <v>Masters Women 40+</v>
      </c>
      <c r="C11" t="str">
        <f>VLOOKUP($A11,Competitors!$A$46:$E$59,2,FALSE)</f>
        <v>Danielle</v>
      </c>
      <c r="D11" t="str">
        <f>VLOOKUP($A11,Competitors!$A$46:$E$59,3,FALSE)</f>
        <v>Osborn</v>
      </c>
      <c r="E11" t="str">
        <f>VLOOKUP($A11,Competitors!$A$46:$E$59,5,FALSE)</f>
        <v>Unaffiliated</v>
      </c>
      <c r="F11" s="6">
        <v>8.9084490740740738E-3</v>
      </c>
    </row>
    <row r="12" spans="1:7" x14ac:dyDescent="0.35">
      <c r="A12" s="2">
        <v>4</v>
      </c>
      <c r="B12" t="str">
        <f>VLOOKUP($A12,Competitors!$A$46:$E$59,4,FALSE)</f>
        <v>Masters Women 40+</v>
      </c>
      <c r="C12" t="str">
        <f>VLOOKUP($A12,Competitors!$A$46:$E$59,2,FALSE)</f>
        <v>Elizabeth</v>
      </c>
      <c r="D12" t="str">
        <f>VLOOKUP($A12,Competitors!$A$46:$E$59,3,FALSE)</f>
        <v>Barlow</v>
      </c>
      <c r="E12" t="str">
        <f>VLOOKUP($A12,Competitors!$A$46:$E$59,5,FALSE)</f>
        <v>Unaffiliated</v>
      </c>
      <c r="F12" s="6">
        <v>9.0475694444444449E-3</v>
      </c>
    </row>
    <row r="13" spans="1:7" x14ac:dyDescent="0.35">
      <c r="A13" s="15">
        <v>5</v>
      </c>
      <c r="B13" t="str">
        <f>VLOOKUP($A13,Competitors!$A$46:$E$59,4,FALSE)</f>
        <v>Masters Women 50+</v>
      </c>
      <c r="C13" t="str">
        <f>VLOOKUP($A13,Competitors!$A$46:$E$59,2,FALSE)</f>
        <v>Ellen</v>
      </c>
      <c r="D13" t="str">
        <f>VLOOKUP($A13,Competitors!$A$46:$E$59,3,FALSE)</f>
        <v>Powell-Herlaar</v>
      </c>
      <c r="E13" t="str">
        <f>VLOOKUP($A13,Competitors!$A$46:$E$59,5,FALSE)</f>
        <v>Leweston Pentathlon Academy</v>
      </c>
      <c r="F13" s="6">
        <v>9.6424768518518517E-3</v>
      </c>
    </row>
    <row r="14" spans="1:7" x14ac:dyDescent="0.35">
      <c r="A14" s="15">
        <v>6</v>
      </c>
      <c r="B14" t="str">
        <f>VLOOKUP($A14,Competitors!$A$46:$E$59,4,FALSE)</f>
        <v>Masters Women 50+</v>
      </c>
      <c r="C14" t="str">
        <f>VLOOKUP($A14,Competitors!$A$46:$E$59,2,FALSE)</f>
        <v>Rachel</v>
      </c>
      <c r="D14" t="str">
        <f>VLOOKUP($A14,Competitors!$A$46:$E$59,3,FALSE)</f>
        <v>Kingston</v>
      </c>
      <c r="E14" t="str">
        <f>VLOOKUP($A14,Competitors!$A$46:$E$59,5,FALSE)</f>
        <v>Wessex Wyvern MPC</v>
      </c>
      <c r="F14" s="6">
        <v>1.0555555555555556E-2</v>
      </c>
    </row>
    <row r="15" spans="1:7" x14ac:dyDescent="0.35">
      <c r="A15" s="15">
        <v>2</v>
      </c>
      <c r="B15" t="str">
        <f>VLOOKUP($A15,Competitors!$A$46:$E$59,4,FALSE)</f>
        <v>Masters Women 40+</v>
      </c>
      <c r="C15" t="str">
        <f>VLOOKUP($A15,Competitors!$A$46:$E$59,2,FALSE)</f>
        <v>Ruth</v>
      </c>
      <c r="D15" t="str">
        <f>VLOOKUP($A15,Competitors!$A$46:$E$59,3,FALSE)</f>
        <v>Hoyle</v>
      </c>
      <c r="E15" t="str">
        <f>VLOOKUP($A15,Competitors!$A$46:$E$59,5,FALSE)</f>
        <v>North West Pentathlon Hub</v>
      </c>
      <c r="F15" s="6" t="s">
        <v>285</v>
      </c>
    </row>
    <row r="16" spans="1:7" x14ac:dyDescent="0.35">
      <c r="A16" s="15"/>
      <c r="F16" s="6"/>
    </row>
    <row r="17" spans="1:7" x14ac:dyDescent="0.35">
      <c r="A17" s="15"/>
      <c r="F17" s="6"/>
    </row>
    <row r="18" spans="1:7" x14ac:dyDescent="0.35">
      <c r="A18" s="15"/>
      <c r="F18" s="6"/>
    </row>
    <row r="19" spans="1:7" x14ac:dyDescent="0.35">
      <c r="A19" s="15"/>
      <c r="F19" s="6"/>
    </row>
    <row r="20" spans="1:7" x14ac:dyDescent="0.35">
      <c r="A20" s="15"/>
      <c r="F20" s="6"/>
    </row>
    <row r="21" spans="1:7" x14ac:dyDescent="0.35">
      <c r="A21" s="15"/>
    </row>
    <row r="22" spans="1:7" x14ac:dyDescent="0.35">
      <c r="A22" s="15"/>
    </row>
    <row r="23" spans="1:7" x14ac:dyDescent="0.35">
      <c r="A23" t="s">
        <v>25</v>
      </c>
    </row>
    <row r="24" spans="1:7" x14ac:dyDescent="0.35">
      <c r="F24" s="6"/>
    </row>
    <row r="25" spans="1:7" x14ac:dyDescent="0.35">
      <c r="A25" cm="1">
        <f t="array" ref="A25:F28">_xlfn._xlws.FILTER($A$2:$F$15,$B$2:$B$15=A23)</f>
        <v>1</v>
      </c>
      <c r="B25" t="str">
        <v>Masters Women 40+</v>
      </c>
      <c r="C25" t="str">
        <v>Helen</v>
      </c>
      <c r="D25" t="str">
        <v>Wilkinson</v>
      </c>
      <c r="E25" t="str">
        <v>Yorkshire Biathle Club</v>
      </c>
      <c r="F25" s="6">
        <v>7.4851851851851859E-3</v>
      </c>
      <c r="G25">
        <v>1</v>
      </c>
    </row>
    <row r="26" spans="1:7" x14ac:dyDescent="0.35">
      <c r="A26">
        <v>3</v>
      </c>
      <c r="B26" t="str">
        <v>Masters Women 40+</v>
      </c>
      <c r="C26" t="str">
        <v>Danielle</v>
      </c>
      <c r="D26" t="str">
        <v>Osborn</v>
      </c>
      <c r="E26" t="str">
        <v>Unaffiliated</v>
      </c>
      <c r="F26" s="6">
        <v>8.9084490740740738E-3</v>
      </c>
      <c r="G26">
        <v>2</v>
      </c>
    </row>
    <row r="27" spans="1:7" x14ac:dyDescent="0.35">
      <c r="A27">
        <v>4</v>
      </c>
      <c r="B27" t="str">
        <v>Masters Women 40+</v>
      </c>
      <c r="C27" t="str">
        <v>Elizabeth</v>
      </c>
      <c r="D27" t="str">
        <v>Barlow</v>
      </c>
      <c r="E27" t="str">
        <v>Unaffiliated</v>
      </c>
      <c r="F27" s="6">
        <v>9.0475694444444449E-3</v>
      </c>
      <c r="G27">
        <v>3</v>
      </c>
    </row>
    <row r="28" spans="1:7" x14ac:dyDescent="0.35">
      <c r="A28">
        <v>2</v>
      </c>
      <c r="B28" t="str">
        <v>Masters Women 40+</v>
      </c>
      <c r="C28" t="str">
        <v>Ruth</v>
      </c>
      <c r="D28" t="str">
        <v>Hoyle</v>
      </c>
      <c r="E28" t="str">
        <v>North West Pentathlon Hub</v>
      </c>
      <c r="F28" s="6" t="str">
        <v>DNS</v>
      </c>
    </row>
    <row r="29" spans="1:7" x14ac:dyDescent="0.35">
      <c r="F29" s="6"/>
    </row>
    <row r="30" spans="1:7" x14ac:dyDescent="0.35">
      <c r="F30" s="6"/>
    </row>
    <row r="31" spans="1:7" x14ac:dyDescent="0.35">
      <c r="A31" s="5" t="s">
        <v>26</v>
      </c>
      <c r="B31" s="1"/>
      <c r="F31" s="6"/>
    </row>
    <row r="32" spans="1:7" x14ac:dyDescent="0.35">
      <c r="B32" s="1"/>
      <c r="F32" s="6"/>
    </row>
    <row r="33" spans="1:7" x14ac:dyDescent="0.35">
      <c r="A33" cm="1">
        <f t="array" ref="A33:F34">_xlfn._xlws.FILTER($A$2:$F$15,$B$2:$B$15=A31)</f>
        <v>5</v>
      </c>
      <c r="B33" t="str">
        <v>Masters Women 50+</v>
      </c>
      <c r="C33" t="str">
        <v>Ellen</v>
      </c>
      <c r="D33" t="str">
        <v>Powell-Herlaar</v>
      </c>
      <c r="E33" t="str">
        <v>Leweston Pentathlon Academy</v>
      </c>
      <c r="F33" s="6">
        <v>9.6424768518518517E-3</v>
      </c>
      <c r="G33">
        <v>1</v>
      </c>
    </row>
    <row r="34" spans="1:7" x14ac:dyDescent="0.35">
      <c r="A34">
        <v>6</v>
      </c>
      <c r="B34" t="str">
        <v>Masters Women 50+</v>
      </c>
      <c r="C34" t="str">
        <v>Rachel</v>
      </c>
      <c r="D34" t="str">
        <v>Kingston</v>
      </c>
      <c r="E34" t="str">
        <v>Wessex Wyvern MPC</v>
      </c>
      <c r="F34" s="6">
        <v>1.0555555555555556E-2</v>
      </c>
      <c r="G34">
        <v>2</v>
      </c>
    </row>
    <row r="35" spans="1:7" x14ac:dyDescent="0.35">
      <c r="B35" s="1"/>
      <c r="F35" s="6"/>
    </row>
    <row r="36" spans="1:7" x14ac:dyDescent="0.35">
      <c r="B36" s="1"/>
      <c r="F36" s="6"/>
    </row>
    <row r="37" spans="1:7" x14ac:dyDescent="0.35">
      <c r="A37" s="5" t="s">
        <v>29</v>
      </c>
      <c r="B37" s="1"/>
      <c r="F37" s="6"/>
    </row>
    <row r="38" spans="1:7" x14ac:dyDescent="0.35">
      <c r="B38" s="1"/>
      <c r="F38" s="6"/>
    </row>
    <row r="39" spans="1:7" x14ac:dyDescent="0.35">
      <c r="A39" cm="1">
        <f t="array" ref="A39:F40">_xlfn._xlws.FILTER($A$2:$F$15,$B$2:$B$15=A37)</f>
        <v>11</v>
      </c>
      <c r="B39" s="1" t="str">
        <v>Masters Women 60+</v>
      </c>
      <c r="C39" t="str">
        <v>Jilly</v>
      </c>
      <c r="D39" t="str">
        <v>Wallace</v>
      </c>
      <c r="E39" t="str">
        <v>Leweston Pentathlon Academy</v>
      </c>
      <c r="F39" s="6">
        <v>4.2925925925925926E-3</v>
      </c>
      <c r="G39">
        <v>1</v>
      </c>
    </row>
    <row r="40" spans="1:7" x14ac:dyDescent="0.35">
      <c r="A40">
        <v>10</v>
      </c>
      <c r="B40" s="1" t="str">
        <v>Masters Women 60+</v>
      </c>
      <c r="C40" t="str">
        <v>Nicola</v>
      </c>
      <c r="D40" t="str">
        <v>Case</v>
      </c>
      <c r="E40" t="str">
        <v>Leweston Pentathlon Academy</v>
      </c>
      <c r="F40" s="6">
        <v>4.8025462962962961E-3</v>
      </c>
      <c r="G40">
        <v>2</v>
      </c>
    </row>
    <row r="41" spans="1:7" x14ac:dyDescent="0.35">
      <c r="B41" s="1"/>
      <c r="F41" s="6"/>
    </row>
    <row r="42" spans="1:7" x14ac:dyDescent="0.35">
      <c r="B42" s="1"/>
      <c r="F42" s="6"/>
    </row>
    <row r="43" spans="1:7" x14ac:dyDescent="0.35">
      <c r="A43" s="5" t="s">
        <v>195</v>
      </c>
      <c r="B43" s="1"/>
      <c r="F43" s="6"/>
    </row>
    <row r="44" spans="1:7" x14ac:dyDescent="0.35">
      <c r="B44" s="1"/>
      <c r="F44" s="6"/>
    </row>
    <row r="45" spans="1:7" x14ac:dyDescent="0.35">
      <c r="A45" cm="1">
        <f t="array" ref="A45:F46">_xlfn._xlws.FILTER($A$2:$F$15,$B$2:$B$15=A43)</f>
        <v>16</v>
      </c>
      <c r="B45" s="1" t="str">
        <v>Masters Women 70+</v>
      </c>
      <c r="C45" t="str">
        <v>Mary</v>
      </c>
      <c r="D45" t="str">
        <v>Collett</v>
      </c>
      <c r="E45" t="str">
        <v>Unaffiliated</v>
      </c>
      <c r="F45" s="6">
        <v>4.5966435185185181E-3</v>
      </c>
      <c r="G45">
        <v>1</v>
      </c>
    </row>
    <row r="46" spans="1:7" x14ac:dyDescent="0.35">
      <c r="A46">
        <v>15</v>
      </c>
      <c r="B46" t="str">
        <v>Masters Women 70+</v>
      </c>
      <c r="C46" t="str">
        <v>Suzanne</v>
      </c>
      <c r="D46" t="str">
        <v>Clarkson</v>
      </c>
      <c r="E46" t="str">
        <v>Yorkshire Biathle Club</v>
      </c>
      <c r="F46" s="6">
        <v>5.1649305555555554E-3</v>
      </c>
      <c r="G46">
        <v>2</v>
      </c>
    </row>
    <row r="47" spans="1:7" x14ac:dyDescent="0.35">
      <c r="B47" s="1"/>
      <c r="F47" s="6"/>
    </row>
    <row r="48" spans="1:7" x14ac:dyDescent="0.35">
      <c r="F48" s="6"/>
    </row>
    <row r="49" spans="1:7" x14ac:dyDescent="0.35">
      <c r="A49" s="5" t="s">
        <v>190</v>
      </c>
      <c r="F49" s="6"/>
    </row>
    <row r="50" spans="1:7" x14ac:dyDescent="0.35">
      <c r="F50" s="6"/>
    </row>
    <row r="51" spans="1:7" x14ac:dyDescent="0.35">
      <c r="A51" cm="1">
        <f t="array" ref="A51:F53">_xlfn._xlws.FILTER($A$2:$F$15,$B$2:$B$15=A49)</f>
        <v>14</v>
      </c>
      <c r="B51" t="str">
        <v>Masters Men 60+</v>
      </c>
      <c r="C51" t="str">
        <v>Charlie</v>
      </c>
      <c r="D51" t="str">
        <v>Lane</v>
      </c>
      <c r="E51" t="str">
        <v>Leweston Pentathlon Academy</v>
      </c>
      <c r="F51" s="6">
        <v>4.4935185185185182E-3</v>
      </c>
      <c r="G51">
        <v>1</v>
      </c>
    </row>
    <row r="52" spans="1:7" x14ac:dyDescent="0.35">
      <c r="A52">
        <v>13</v>
      </c>
      <c r="B52" t="str">
        <v>Masters Men 60+</v>
      </c>
      <c r="C52" t="str">
        <v>Neil</v>
      </c>
      <c r="D52" t="str">
        <v>Thomson</v>
      </c>
      <c r="E52" t="str">
        <v>Unaffiliated</v>
      </c>
      <c r="F52" s="6">
        <v>4.6806712962962956E-3</v>
      </c>
      <c r="G52">
        <v>2</v>
      </c>
    </row>
    <row r="53" spans="1:7" x14ac:dyDescent="0.35">
      <c r="A53">
        <v>12</v>
      </c>
      <c r="B53" t="str">
        <v>Masters Men 60+</v>
      </c>
      <c r="C53" t="str">
        <v>John</v>
      </c>
      <c r="D53" t="str">
        <v>McCabe</v>
      </c>
      <c r="E53" t="str">
        <v>Leweston Pentathlon Academy</v>
      </c>
      <c r="F53" s="6">
        <v>4.9957175925925924E-3</v>
      </c>
      <c r="G53">
        <v>3</v>
      </c>
    </row>
    <row r="54" spans="1:7" x14ac:dyDescent="0.35">
      <c r="F54" s="6"/>
    </row>
    <row r="55" spans="1:7" x14ac:dyDescent="0.35">
      <c r="A55" s="5" t="s">
        <v>200</v>
      </c>
      <c r="B55" s="1"/>
      <c r="F55" s="6"/>
    </row>
    <row r="56" spans="1:7" x14ac:dyDescent="0.35">
      <c r="F56" s="6"/>
    </row>
    <row r="57" spans="1:7" x14ac:dyDescent="0.35">
      <c r="A57" cm="1">
        <f t="array" ref="A57:F57">_xlfn._xlws.FILTER($A$2:$F$15,$B$2:$B$15=A55)</f>
        <v>17</v>
      </c>
      <c r="B57" t="str">
        <v>Masters Men 70+</v>
      </c>
      <c r="C57" t="str">
        <v>Lajos</v>
      </c>
      <c r="D57" t="str">
        <v>Fazekas</v>
      </c>
      <c r="E57" t="str">
        <v>Dacorum Pentathlon Club</v>
      </c>
      <c r="F57" s="6">
        <v>3.7546296296296295E-3</v>
      </c>
      <c r="G57">
        <v>1</v>
      </c>
    </row>
    <row r="58" spans="1:7" x14ac:dyDescent="0.35">
      <c r="F58" s="6"/>
    </row>
    <row r="59" spans="1:7" x14ac:dyDescent="0.35">
      <c r="A59" s="2"/>
      <c r="F59" s="6"/>
    </row>
    <row r="60" spans="1:7" x14ac:dyDescent="0.35">
      <c r="F60" s="6"/>
    </row>
    <row r="61" spans="1:7" x14ac:dyDescent="0.35">
      <c r="F61" s="6"/>
    </row>
    <row r="62" spans="1:7" x14ac:dyDescent="0.35">
      <c r="F62" s="6"/>
    </row>
    <row r="63" spans="1:7" x14ac:dyDescent="0.35">
      <c r="F63" s="6"/>
    </row>
    <row r="64" spans="1:7" x14ac:dyDescent="0.35">
      <c r="F64" s="6"/>
    </row>
    <row r="65" spans="6:6" x14ac:dyDescent="0.35">
      <c r="F65" s="6"/>
    </row>
    <row r="66" spans="6:6" x14ac:dyDescent="0.35">
      <c r="F66" s="6"/>
    </row>
    <row r="67" spans="6:6" x14ac:dyDescent="0.35">
      <c r="F67" s="6"/>
    </row>
    <row r="68" spans="6:6" x14ac:dyDescent="0.35">
      <c r="F68" s="6"/>
    </row>
    <row r="69" spans="6:6" x14ac:dyDescent="0.35">
      <c r="F69" s="6"/>
    </row>
    <row r="70" spans="6:6" x14ac:dyDescent="0.35">
      <c r="F70" s="6"/>
    </row>
    <row r="71" spans="6:6" x14ac:dyDescent="0.35">
      <c r="F71" s="6"/>
    </row>
    <row r="72" spans="6:6" x14ac:dyDescent="0.35">
      <c r="F72" s="6"/>
    </row>
    <row r="73" spans="6:6" x14ac:dyDescent="0.35">
      <c r="F73" s="6"/>
    </row>
    <row r="74" spans="6:6" x14ac:dyDescent="0.35">
      <c r="F74" s="6"/>
    </row>
    <row r="75" spans="6:6" x14ac:dyDescent="0.35">
      <c r="F75" s="6"/>
    </row>
    <row r="76" spans="6:6" x14ac:dyDescent="0.35">
      <c r="F76" s="6"/>
    </row>
    <row r="77" spans="6:6" x14ac:dyDescent="0.35">
      <c r="F77" s="6"/>
    </row>
    <row r="78" spans="6:6" x14ac:dyDescent="0.35">
      <c r="F78" s="6"/>
    </row>
    <row r="79" spans="6:6" x14ac:dyDescent="0.35">
      <c r="F79" s="6"/>
    </row>
    <row r="80" spans="6:6" x14ac:dyDescent="0.35">
      <c r="F80" s="6"/>
    </row>
    <row r="81" spans="6:6" x14ac:dyDescent="0.35">
      <c r="F81" s="6"/>
    </row>
    <row r="82" spans="6:6" x14ac:dyDescent="0.35">
      <c r="F82" s="6"/>
    </row>
    <row r="83" spans="6:6" x14ac:dyDescent="0.35">
      <c r="F83" s="6"/>
    </row>
    <row r="84" spans="6:6" x14ac:dyDescent="0.35">
      <c r="F84" s="6"/>
    </row>
    <row r="85" spans="6:6" x14ac:dyDescent="0.35">
      <c r="F85" s="6"/>
    </row>
    <row r="86" spans="6:6" x14ac:dyDescent="0.35">
      <c r="F86" s="6"/>
    </row>
    <row r="87" spans="6:6" x14ac:dyDescent="0.35">
      <c r="F87" s="6"/>
    </row>
    <row r="88" spans="6:6" x14ac:dyDescent="0.35">
      <c r="F88" s="6"/>
    </row>
    <row r="89" spans="6:6" x14ac:dyDescent="0.35">
      <c r="F89" s="6"/>
    </row>
    <row r="90" spans="6:6" x14ac:dyDescent="0.35">
      <c r="F90" s="6"/>
    </row>
    <row r="91" spans="6:6" x14ac:dyDescent="0.35">
      <c r="F91" s="6"/>
    </row>
    <row r="92" spans="6:6" x14ac:dyDescent="0.35">
      <c r="F92" s="6"/>
    </row>
    <row r="93" spans="6:6" x14ac:dyDescent="0.35">
      <c r="F93" s="6"/>
    </row>
    <row r="94" spans="6:6" x14ac:dyDescent="0.35">
      <c r="F94" s="6"/>
    </row>
    <row r="95" spans="6:6" x14ac:dyDescent="0.35">
      <c r="F95" s="6"/>
    </row>
    <row r="96" spans="6:6" x14ac:dyDescent="0.35">
      <c r="F96" s="6"/>
    </row>
    <row r="97" spans="6:6" x14ac:dyDescent="0.35">
      <c r="F97" s="6"/>
    </row>
    <row r="98" spans="6:6" x14ac:dyDescent="0.35">
      <c r="F98" s="6"/>
    </row>
  </sheetData>
  <pageMargins left="0.7" right="0.7" top="0.75" bottom="0.75" header="0.3" footer="0.3"/>
  <pageSetup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85B0-1AB0-4701-86FA-A8811C6B2998}">
  <dimension ref="A2:H49"/>
  <sheetViews>
    <sheetView workbookViewId="0">
      <selection activeCell="E15" sqref="E15"/>
    </sheetView>
  </sheetViews>
  <sheetFormatPr defaultRowHeight="14.5" x14ac:dyDescent="0.35"/>
  <cols>
    <col min="2" max="2" width="13.6328125" customWidth="1"/>
    <col min="3" max="3" width="14.08984375" customWidth="1"/>
    <col min="4" max="4" width="13.90625" customWidth="1"/>
    <col min="5" max="5" width="39.36328125" customWidth="1"/>
  </cols>
  <sheetData>
    <row r="2" spans="1:6" x14ac:dyDescent="0.35">
      <c r="A2">
        <v>1</v>
      </c>
      <c r="B2" t="str">
        <f>VLOOKUP($A2,Competitors!$A$62:$E$76,4,FALSE)</f>
        <v>Under 15 Girls</v>
      </c>
      <c r="C2" t="str">
        <f>VLOOKUP($A2,Competitors!$A$62:$E$76,2,FALSE)</f>
        <v>Izzy</v>
      </c>
      <c r="D2" t="str">
        <f>VLOOKUP($A2,Competitors!$A$62:$E$76,3,FALSE)</f>
        <v>Kettle</v>
      </c>
      <c r="E2" t="str">
        <f>VLOOKUP($A2,Competitors!$A$62:$E$76,5,FALSE)</f>
        <v>Leweston Pentathlon Academy</v>
      </c>
      <c r="F2" s="6">
        <v>6.0635416666666667E-3</v>
      </c>
    </row>
    <row r="3" spans="1:6" x14ac:dyDescent="0.35">
      <c r="A3">
        <v>13</v>
      </c>
      <c r="B3" t="str">
        <f>VLOOKUP($A3,Competitors!$A$62:$E$76,4,FALSE)</f>
        <v>Under 15 Girls</v>
      </c>
      <c r="C3" t="str">
        <f>VLOOKUP($A3,Competitors!$A$62:$E$76,2,FALSE)</f>
        <v>Emily</v>
      </c>
      <c r="D3" t="str">
        <f>VLOOKUP($A3,Competitors!$A$62:$E$76,3,FALSE)</f>
        <v>Niccolls</v>
      </c>
      <c r="E3" t="str">
        <f>VLOOKUP($A3,Competitors!$A$62:$E$76,5,FALSE)</f>
        <v>Warriors Pentathlon &amp; Athletic Club</v>
      </c>
      <c r="F3" s="6">
        <v>6.2157407407407404E-3</v>
      </c>
    </row>
    <row r="4" spans="1:6" x14ac:dyDescent="0.35">
      <c r="A4">
        <v>4</v>
      </c>
      <c r="B4" t="str">
        <f>VLOOKUP($A4,Competitors!$A$62:$E$76,4,FALSE)</f>
        <v>Under 15 Girls</v>
      </c>
      <c r="C4" t="str">
        <f>VLOOKUP($A4,Competitors!$A$62:$E$76,2,FALSE)</f>
        <v>Hermione</v>
      </c>
      <c r="D4" t="str">
        <f>VLOOKUP($A4,Competitors!$A$62:$E$76,3,FALSE)</f>
        <v>Rees</v>
      </c>
      <c r="E4" t="str">
        <f>VLOOKUP($A4,Competitors!$A$62:$E$76,5,FALSE)</f>
        <v>North Kent MPC</v>
      </c>
      <c r="F4" s="6">
        <v>6.2488425925925923E-3</v>
      </c>
    </row>
    <row r="5" spans="1:6" x14ac:dyDescent="0.35">
      <c r="A5">
        <v>6</v>
      </c>
      <c r="B5" t="str">
        <f>VLOOKUP($A5,Competitors!$A$62:$E$76,4,FALSE)</f>
        <v>Under 15 Girls</v>
      </c>
      <c r="C5" t="str">
        <f>VLOOKUP($A5,Competitors!$A$62:$E$76,2,FALSE)</f>
        <v>Lara</v>
      </c>
      <c r="D5" t="str">
        <f>VLOOKUP($A5,Competitors!$A$62:$E$76,3,FALSE)</f>
        <v>Pinsent</v>
      </c>
      <c r="E5" t="str">
        <f>VLOOKUP($A5,Competitors!$A$62:$E$76,5,FALSE)</f>
        <v>Leweston Pentathlon Academy</v>
      </c>
      <c r="F5" s="6">
        <v>6.2488425925925923E-3</v>
      </c>
    </row>
    <row r="6" spans="1:6" x14ac:dyDescent="0.35">
      <c r="A6">
        <v>11</v>
      </c>
      <c r="B6" t="str">
        <f>VLOOKUP($A6,Competitors!$A$62:$E$76,4,FALSE)</f>
        <v>Under 15 Girls</v>
      </c>
      <c r="C6" t="str">
        <f>VLOOKUP($A6,Competitors!$A$62:$E$76,2,FALSE)</f>
        <v>Sadie</v>
      </c>
      <c r="D6" t="str">
        <f>VLOOKUP($A6,Competitors!$A$62:$E$76,3,FALSE)</f>
        <v>Littlechild</v>
      </c>
      <c r="E6" t="str">
        <f>VLOOKUP($A6,Competitors!$A$62:$E$76,5,FALSE)</f>
        <v>Leweston Pentathlon Academy</v>
      </c>
      <c r="F6" s="6">
        <v>6.3107638888888892E-3</v>
      </c>
    </row>
    <row r="7" spans="1:6" x14ac:dyDescent="0.35">
      <c r="A7">
        <v>15</v>
      </c>
      <c r="B7" t="str">
        <f>VLOOKUP($A7,Competitors!$A$62:$E$76,4,FALSE)</f>
        <v>Under 15 Girls</v>
      </c>
      <c r="C7" t="str">
        <f>VLOOKUP($A7,Competitors!$A$62:$E$76,2,FALSE)</f>
        <v>Harper</v>
      </c>
      <c r="D7" t="str">
        <f>VLOOKUP($A7,Competitors!$A$62:$E$76,3,FALSE)</f>
        <v>Kearey</v>
      </c>
      <c r="E7" t="str">
        <f>VLOOKUP($A7,Competitors!$A$62:$E$76,5,FALSE)</f>
        <v>Leweston Pentathlon Academy</v>
      </c>
      <c r="F7" s="6">
        <v>6.4258101851851854E-3</v>
      </c>
    </row>
    <row r="8" spans="1:6" x14ac:dyDescent="0.35">
      <c r="A8">
        <v>7</v>
      </c>
      <c r="B8" t="str">
        <f>VLOOKUP($A8,Competitors!$A$62:$E$76,4,FALSE)</f>
        <v>Under 15 Girls</v>
      </c>
      <c r="C8" t="str">
        <f>VLOOKUP($A8,Competitors!$A$62:$E$76,2,FALSE)</f>
        <v>Lilly</v>
      </c>
      <c r="D8" t="str">
        <f>VLOOKUP($A8,Competitors!$A$62:$E$76,3,FALSE)</f>
        <v>Wilkinson</v>
      </c>
      <c r="E8" t="str">
        <f>VLOOKUP($A8,Competitors!$A$62:$E$76,5,FALSE)</f>
        <v>Yorkshire Biathle Club</v>
      </c>
      <c r="F8" s="6">
        <v>6.5655092592592588E-3</v>
      </c>
    </row>
    <row r="9" spans="1:6" x14ac:dyDescent="0.35">
      <c r="A9">
        <v>14</v>
      </c>
      <c r="B9" t="str">
        <f>VLOOKUP($A9,Competitors!$A$62:$E$76,4,FALSE)</f>
        <v>Under 15 Girls</v>
      </c>
      <c r="C9" t="str">
        <f>VLOOKUP($A9,Competitors!$A$62:$E$76,2,FALSE)</f>
        <v>Katherine</v>
      </c>
      <c r="D9" t="str">
        <f>VLOOKUP($A9,Competitors!$A$62:$E$76,3,FALSE)</f>
        <v>Osborn</v>
      </c>
      <c r="E9" t="str">
        <f>VLOOKUP($A9,Competitors!$A$62:$E$76,5,FALSE)</f>
        <v>Monkton Combe Pentathlon</v>
      </c>
      <c r="F9" s="6">
        <v>6.6248842592592592E-3</v>
      </c>
    </row>
    <row r="10" spans="1:6" x14ac:dyDescent="0.35">
      <c r="A10">
        <v>2</v>
      </c>
      <c r="B10" t="str">
        <f>VLOOKUP($A10,Competitors!$A$62:$E$76,4,FALSE)</f>
        <v>Under 15 Girls</v>
      </c>
      <c r="C10" t="str">
        <f>VLOOKUP($A10,Competitors!$A$62:$E$76,2,FALSE)</f>
        <v>Bella</v>
      </c>
      <c r="D10" t="str">
        <f>VLOOKUP($A10,Competitors!$A$62:$E$76,3,FALSE)</f>
        <v>Whitelaw</v>
      </c>
      <c r="E10" t="str">
        <f>VLOOKUP($A10,Competitors!$A$62:$E$76,5,FALSE)</f>
        <v>Leweston Pentathlon Academy</v>
      </c>
      <c r="F10" s="6">
        <v>6.6684027777777774E-3</v>
      </c>
    </row>
    <row r="11" spans="1:6" x14ac:dyDescent="0.35">
      <c r="A11">
        <v>10</v>
      </c>
      <c r="B11" t="str">
        <f>VLOOKUP($A11,Competitors!$A$62:$E$76,4,FALSE)</f>
        <v>Under 15 Girls</v>
      </c>
      <c r="C11" t="str">
        <f>VLOOKUP($A11,Competitors!$A$62:$E$76,2,FALSE)</f>
        <v>Rosabella</v>
      </c>
      <c r="D11" t="str">
        <f>VLOOKUP($A11,Competitors!$A$62:$E$76,3,FALSE)</f>
        <v>Brook</v>
      </c>
      <c r="E11" t="str">
        <f>VLOOKUP($A11,Competitors!$A$62:$E$76,5,FALSE)</f>
        <v>Millfield School</v>
      </c>
      <c r="F11" s="6">
        <v>6.7896990740740739E-3</v>
      </c>
    </row>
    <row r="12" spans="1:6" x14ac:dyDescent="0.35">
      <c r="A12">
        <v>12</v>
      </c>
      <c r="B12" t="str">
        <f>VLOOKUP($A12,Competitors!$A$62:$E$76,4,FALSE)</f>
        <v>Under 15 Girls</v>
      </c>
      <c r="C12" t="str">
        <f>VLOOKUP($A12,Competitors!$A$62:$E$76,2,FALSE)</f>
        <v>Mollie</v>
      </c>
      <c r="D12" t="str">
        <f>VLOOKUP($A12,Competitors!$A$62:$E$76,3,FALSE)</f>
        <v>Earle</v>
      </c>
      <c r="E12" t="str">
        <f>VLOOKUP($A12,Competitors!$A$62:$E$76,5,FALSE)</f>
        <v>Leweston Pentathlon Academy</v>
      </c>
      <c r="F12" s="6">
        <v>6.8980324074074074E-3</v>
      </c>
    </row>
    <row r="13" spans="1:6" x14ac:dyDescent="0.35">
      <c r="A13">
        <v>5</v>
      </c>
      <c r="B13" t="str">
        <f>VLOOKUP($A13,Competitors!$A$62:$E$76,4,FALSE)</f>
        <v>Under 15 Girls</v>
      </c>
      <c r="C13" t="str">
        <f>VLOOKUP($A13,Competitors!$A$62:$E$76,2,FALSE)</f>
        <v>Evie</v>
      </c>
      <c r="D13" t="str">
        <f>VLOOKUP($A13,Competitors!$A$62:$E$76,3,FALSE)</f>
        <v>Bowditch</v>
      </c>
      <c r="E13" t="str">
        <f>VLOOKUP($A13,Competitors!$A$62:$E$76,5,FALSE)</f>
        <v>Wessex Wyvern MPC</v>
      </c>
      <c r="F13" s="6">
        <v>7.2961805555555558E-3</v>
      </c>
    </row>
    <row r="14" spans="1:6" x14ac:dyDescent="0.35">
      <c r="A14">
        <v>3</v>
      </c>
      <c r="B14" t="str">
        <f>VLOOKUP($A14,Competitors!$A$62:$E$76,4,FALSE)</f>
        <v>Under 15 Girls</v>
      </c>
      <c r="C14" t="str">
        <f>VLOOKUP($A14,Competitors!$A$62:$E$76,2,FALSE)</f>
        <v>Eloise</v>
      </c>
      <c r="D14" t="str">
        <f>VLOOKUP($A14,Competitors!$A$62:$E$76,3,FALSE)</f>
        <v>Suffield</v>
      </c>
      <c r="E14" t="str">
        <f>VLOOKUP($A14,Competitors!$A$62:$E$76,5,FALSE)</f>
        <v>Millfield School</v>
      </c>
      <c r="F14" s="6" t="s">
        <v>285</v>
      </c>
    </row>
    <row r="15" spans="1:6" x14ac:dyDescent="0.35">
      <c r="A15">
        <v>8</v>
      </c>
      <c r="B15" t="str">
        <f>VLOOKUP($A15,Competitors!$A$62:$E$76,4,FALSE)</f>
        <v>Under 15 Girls</v>
      </c>
      <c r="C15" t="str">
        <f>VLOOKUP($A15,Competitors!$A$62:$E$76,2,FALSE)</f>
        <v>Alba</v>
      </c>
      <c r="D15" t="str">
        <f>VLOOKUP($A15,Competitors!$A$62:$E$76,3,FALSE)</f>
        <v>Davidson</v>
      </c>
      <c r="E15" t="str">
        <f>VLOOKUP($A15,Competitors!$A$62:$E$76,5,FALSE)</f>
        <v>Leweston Pentathlon Academy</v>
      </c>
      <c r="F15" s="6" t="s">
        <v>285</v>
      </c>
    </row>
    <row r="16" spans="1:6" x14ac:dyDescent="0.35">
      <c r="A16">
        <v>9</v>
      </c>
      <c r="B16" t="str">
        <f>VLOOKUP($A16,Competitors!$A$62:$E$76,4,FALSE)</f>
        <v>Under 15 Girls</v>
      </c>
      <c r="C16" t="str">
        <f>VLOOKUP($A16,Competitors!$A$62:$E$76,2,FALSE)</f>
        <v>Kiki</v>
      </c>
      <c r="D16" t="str">
        <f>VLOOKUP($A16,Competitors!$A$62:$E$76,3,FALSE)</f>
        <v>Fletcher</v>
      </c>
      <c r="E16" t="str">
        <f>VLOOKUP($A16,Competitors!$A$62:$E$76,5,FALSE)</f>
        <v>Millfield School</v>
      </c>
      <c r="F16" s="6" t="s">
        <v>285</v>
      </c>
    </row>
    <row r="17" spans="1:8" x14ac:dyDescent="0.35">
      <c r="F17" s="4"/>
    </row>
    <row r="18" spans="1:8" x14ac:dyDescent="0.35">
      <c r="F18" s="4"/>
    </row>
    <row r="19" spans="1:8" x14ac:dyDescent="0.35">
      <c r="A19" t="s">
        <v>124</v>
      </c>
      <c r="F19" s="4"/>
    </row>
    <row r="21" spans="1:8" x14ac:dyDescent="0.35">
      <c r="A21" cm="1">
        <f t="array" ref="A21:F35">_xlfn._xlws.FILTER($A$2:$F$16,$B$2:$B$16=A19)</f>
        <v>1</v>
      </c>
      <c r="B21" t="str">
        <v>Under 15 Girls</v>
      </c>
      <c r="C21" t="str">
        <v>Izzy</v>
      </c>
      <c r="D21" t="str">
        <v>Kettle</v>
      </c>
      <c r="E21" t="str">
        <v>Leweston Pentathlon Academy</v>
      </c>
      <c r="F21" s="6">
        <v>6.0635416666666667E-3</v>
      </c>
      <c r="G21">
        <v>1</v>
      </c>
    </row>
    <row r="22" spans="1:8" x14ac:dyDescent="0.35">
      <c r="A22">
        <v>13</v>
      </c>
      <c r="B22" t="str">
        <v>Under 15 Girls</v>
      </c>
      <c r="C22" t="str">
        <v>Emily</v>
      </c>
      <c r="D22" t="str">
        <v>Niccolls</v>
      </c>
      <c r="E22" t="str">
        <v>Warriors Pentathlon &amp; Athletic Club</v>
      </c>
      <c r="F22" s="6">
        <v>6.2157407407407404E-3</v>
      </c>
      <c r="G22">
        <v>2</v>
      </c>
    </row>
    <row r="23" spans="1:8" x14ac:dyDescent="0.35">
      <c r="A23">
        <v>4</v>
      </c>
      <c r="B23" t="str">
        <v>Under 15 Girls</v>
      </c>
      <c r="C23" t="str">
        <v>Hermione</v>
      </c>
      <c r="D23" t="str">
        <v>Rees</v>
      </c>
      <c r="E23" t="str">
        <v>North Kent MPC</v>
      </c>
      <c r="F23" s="6">
        <v>6.2488425925925923E-3</v>
      </c>
      <c r="G23">
        <v>3</v>
      </c>
      <c r="H23" s="17" t="s">
        <v>286</v>
      </c>
    </row>
    <row r="24" spans="1:8" x14ac:dyDescent="0.35">
      <c r="A24">
        <v>6</v>
      </c>
      <c r="B24" t="str">
        <v>Under 15 Girls</v>
      </c>
      <c r="C24" t="str">
        <v>Lara</v>
      </c>
      <c r="D24" t="str">
        <v>Pinsent</v>
      </c>
      <c r="E24" t="str">
        <v>Leweston Pentathlon Academy</v>
      </c>
      <c r="F24" s="6">
        <v>6.2488425925925923E-3</v>
      </c>
      <c r="G24">
        <v>3</v>
      </c>
      <c r="H24" s="17" t="s">
        <v>286</v>
      </c>
    </row>
    <row r="25" spans="1:8" x14ac:dyDescent="0.35">
      <c r="A25">
        <v>11</v>
      </c>
      <c r="B25" t="str">
        <v>Under 15 Girls</v>
      </c>
      <c r="C25" t="str">
        <v>Sadie</v>
      </c>
      <c r="D25" t="str">
        <v>Littlechild</v>
      </c>
      <c r="E25" t="str">
        <v>Leweston Pentathlon Academy</v>
      </c>
      <c r="F25" s="6">
        <v>6.3107638888888892E-3</v>
      </c>
      <c r="G25">
        <v>5</v>
      </c>
    </row>
    <row r="26" spans="1:8" x14ac:dyDescent="0.35">
      <c r="A26">
        <v>15</v>
      </c>
      <c r="B26" t="str">
        <v>Under 15 Girls</v>
      </c>
      <c r="C26" t="str">
        <v>Harper</v>
      </c>
      <c r="D26" t="str">
        <v>Kearey</v>
      </c>
      <c r="E26" t="str">
        <v>Leweston Pentathlon Academy</v>
      </c>
      <c r="F26" s="6">
        <v>6.4258101851851854E-3</v>
      </c>
      <c r="G26">
        <v>6</v>
      </c>
    </row>
    <row r="27" spans="1:8" x14ac:dyDescent="0.35">
      <c r="A27">
        <v>7</v>
      </c>
      <c r="B27" t="str">
        <v>Under 15 Girls</v>
      </c>
      <c r="C27" t="str">
        <v>Lilly</v>
      </c>
      <c r="D27" t="str">
        <v>Wilkinson</v>
      </c>
      <c r="E27" t="str">
        <v>Yorkshire Biathle Club</v>
      </c>
      <c r="F27" s="6">
        <v>6.5655092592592588E-3</v>
      </c>
      <c r="G27">
        <v>7</v>
      </c>
    </row>
    <row r="28" spans="1:8" x14ac:dyDescent="0.35">
      <c r="A28">
        <v>14</v>
      </c>
      <c r="B28" t="str">
        <v>Under 15 Girls</v>
      </c>
      <c r="C28" t="str">
        <v>Katherine</v>
      </c>
      <c r="D28" t="str">
        <v>Osborn</v>
      </c>
      <c r="E28" t="str">
        <v>Monkton Combe Pentathlon</v>
      </c>
      <c r="F28" s="6">
        <v>6.6248842592592592E-3</v>
      </c>
      <c r="G28">
        <v>8</v>
      </c>
    </row>
    <row r="29" spans="1:8" x14ac:dyDescent="0.35">
      <c r="A29">
        <v>2</v>
      </c>
      <c r="B29" t="str">
        <v>Under 15 Girls</v>
      </c>
      <c r="C29" t="str">
        <v>Bella</v>
      </c>
      <c r="D29" t="str">
        <v>Whitelaw</v>
      </c>
      <c r="E29" t="str">
        <v>Leweston Pentathlon Academy</v>
      </c>
      <c r="F29" s="6">
        <v>6.6684027777777774E-3</v>
      </c>
      <c r="G29">
        <v>9</v>
      </c>
    </row>
    <row r="30" spans="1:8" x14ac:dyDescent="0.35">
      <c r="A30">
        <v>10</v>
      </c>
      <c r="B30" t="str">
        <v>Under 15 Girls</v>
      </c>
      <c r="C30" t="str">
        <v>Rosabella</v>
      </c>
      <c r="D30" t="str">
        <v>Brook</v>
      </c>
      <c r="E30" t="str">
        <v>Millfield School</v>
      </c>
      <c r="F30" s="6">
        <v>6.7896990740740739E-3</v>
      </c>
      <c r="G30">
        <v>10</v>
      </c>
    </row>
    <row r="31" spans="1:8" x14ac:dyDescent="0.35">
      <c r="A31">
        <v>12</v>
      </c>
      <c r="B31" t="str">
        <v>Under 15 Girls</v>
      </c>
      <c r="C31" t="str">
        <v>Mollie</v>
      </c>
      <c r="D31" t="str">
        <v>Earle</v>
      </c>
      <c r="E31" t="str">
        <v>Leweston Pentathlon Academy</v>
      </c>
      <c r="F31" s="6">
        <v>6.8980324074074074E-3</v>
      </c>
      <c r="G31">
        <v>11</v>
      </c>
    </row>
    <row r="32" spans="1:8" x14ac:dyDescent="0.35">
      <c r="A32">
        <v>5</v>
      </c>
      <c r="B32" t="str">
        <v>Under 15 Girls</v>
      </c>
      <c r="C32" t="str">
        <v>Evie</v>
      </c>
      <c r="D32" t="str">
        <v>Bowditch</v>
      </c>
      <c r="E32" t="str">
        <v>Wessex Wyvern MPC</v>
      </c>
      <c r="F32" s="6">
        <v>7.2961805555555558E-3</v>
      </c>
      <c r="G32">
        <v>12</v>
      </c>
    </row>
    <row r="33" spans="1:7" x14ac:dyDescent="0.35">
      <c r="A33">
        <v>3</v>
      </c>
      <c r="B33" t="str">
        <v>Under 15 Girls</v>
      </c>
      <c r="C33" t="str">
        <v>Eloise</v>
      </c>
      <c r="D33" t="str">
        <v>Suffield</v>
      </c>
      <c r="E33" t="str">
        <v>Millfield School</v>
      </c>
      <c r="F33" s="6" t="str">
        <v>DNS</v>
      </c>
      <c r="G33">
        <v>13</v>
      </c>
    </row>
    <row r="34" spans="1:7" x14ac:dyDescent="0.35">
      <c r="A34">
        <v>8</v>
      </c>
      <c r="B34" t="str">
        <v>Under 15 Girls</v>
      </c>
      <c r="C34" t="str">
        <v>Alba</v>
      </c>
      <c r="D34" t="str">
        <v>Davidson</v>
      </c>
      <c r="E34" t="str">
        <v>Leweston Pentathlon Academy</v>
      </c>
      <c r="F34" s="6" t="str">
        <v>DNS</v>
      </c>
      <c r="G34">
        <v>14</v>
      </c>
    </row>
    <row r="35" spans="1:7" x14ac:dyDescent="0.35">
      <c r="A35">
        <v>9</v>
      </c>
      <c r="B35" t="str">
        <v>Under 15 Girls</v>
      </c>
      <c r="C35" t="str">
        <v>Kiki</v>
      </c>
      <c r="D35" t="str">
        <v>Fletcher</v>
      </c>
      <c r="E35" t="str">
        <v>Millfield School</v>
      </c>
      <c r="F35" s="6" t="str">
        <v>DNS</v>
      </c>
      <c r="G35">
        <v>15</v>
      </c>
    </row>
    <row r="38" spans="1:7" x14ac:dyDescent="0.35">
      <c r="C38" t="s">
        <v>5</v>
      </c>
    </row>
    <row r="39" spans="1:7" x14ac:dyDescent="0.35">
      <c r="C39" s="7" t="s">
        <v>130</v>
      </c>
    </row>
    <row r="40" spans="1:7" x14ac:dyDescent="0.35">
      <c r="C40" t="str">
        <f>C21</f>
        <v>Izzy</v>
      </c>
      <c r="D40" t="str">
        <f>D21</f>
        <v>Kettle</v>
      </c>
      <c r="E40" t="str">
        <f>E21</f>
        <v>Leweston Pentathlon Academy</v>
      </c>
      <c r="F40" s="1">
        <f>F21</f>
        <v>6.0635416666666667E-3</v>
      </c>
    </row>
    <row r="41" spans="1:7" x14ac:dyDescent="0.35">
      <c r="C41" t="str">
        <f>C24</f>
        <v>Lara</v>
      </c>
      <c r="D41" t="str">
        <f>D24</f>
        <v>Pinsent</v>
      </c>
      <c r="E41" t="str">
        <f>E24</f>
        <v>Leweston Pentathlon Academy</v>
      </c>
      <c r="F41" s="1">
        <f>F24</f>
        <v>6.2488425925925923E-3</v>
      </c>
    </row>
    <row r="42" spans="1:7" x14ac:dyDescent="0.35">
      <c r="C42" t="str">
        <f>C25</f>
        <v>Sadie</v>
      </c>
      <c r="D42" t="str">
        <f>D25</f>
        <v>Littlechild</v>
      </c>
      <c r="E42" t="str">
        <f>E25</f>
        <v>Leweston Pentathlon Academy</v>
      </c>
      <c r="F42" s="1">
        <f>F25</f>
        <v>6.3107638888888892E-3</v>
      </c>
    </row>
    <row r="43" spans="1:7" x14ac:dyDescent="0.35">
      <c r="F43" s="1">
        <f>SUM(F40:F42)</f>
        <v>1.8623148148148149E-2</v>
      </c>
    </row>
    <row r="45" spans="1:7" x14ac:dyDescent="0.35">
      <c r="C45" s="7" t="s">
        <v>287</v>
      </c>
    </row>
    <row r="46" spans="1:7" x14ac:dyDescent="0.35">
      <c r="C46" t="str">
        <f>C26</f>
        <v>Harper</v>
      </c>
      <c r="D46" t="str">
        <f>D26</f>
        <v>Kearey</v>
      </c>
      <c r="E46" t="str">
        <f>E26</f>
        <v>Leweston Pentathlon Academy</v>
      </c>
      <c r="F46" s="1">
        <f>F26</f>
        <v>6.4258101851851854E-3</v>
      </c>
    </row>
    <row r="47" spans="1:7" x14ac:dyDescent="0.35">
      <c r="C47" t="str">
        <f>C29</f>
        <v>Bella</v>
      </c>
      <c r="D47" t="str">
        <f>D29</f>
        <v>Whitelaw</v>
      </c>
      <c r="E47" t="str">
        <f>E29</f>
        <v>Leweston Pentathlon Academy</v>
      </c>
      <c r="F47" s="1">
        <f>F29</f>
        <v>6.6684027777777774E-3</v>
      </c>
    </row>
    <row r="48" spans="1:7" x14ac:dyDescent="0.35">
      <c r="C48" t="str">
        <f>C31</f>
        <v>Mollie</v>
      </c>
      <c r="D48" t="str">
        <f>D31</f>
        <v>Earle</v>
      </c>
      <c r="E48" t="str">
        <f>E31</f>
        <v>Leweston Pentathlon Academy</v>
      </c>
      <c r="F48" s="1">
        <f>F31</f>
        <v>6.8980324074074074E-3</v>
      </c>
    </row>
    <row r="49" spans="6:6" x14ac:dyDescent="0.35">
      <c r="F49" s="1">
        <f>SUM(F46:F48)</f>
        <v>1.9992245370370372E-2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A6A4-E447-4083-8DCE-6139D2561375}">
  <sheetPr>
    <pageSetUpPr fitToPage="1"/>
  </sheetPr>
  <dimension ref="A2:H51"/>
  <sheetViews>
    <sheetView topLeftCell="A35" workbookViewId="0">
      <selection activeCell="A19" sqref="A19:H53"/>
    </sheetView>
  </sheetViews>
  <sheetFormatPr defaultRowHeight="14.5" x14ac:dyDescent="0.35"/>
  <cols>
    <col min="2" max="2" width="13.6328125" customWidth="1"/>
    <col min="3" max="3" width="12.1796875" customWidth="1"/>
    <col min="4" max="4" width="13.90625" customWidth="1"/>
    <col min="5" max="5" width="44.54296875" customWidth="1"/>
  </cols>
  <sheetData>
    <row r="2" spans="1:6" x14ac:dyDescent="0.35">
      <c r="A2">
        <v>7</v>
      </c>
      <c r="B2" t="str">
        <f>VLOOKUP($A2,Competitors!$A$81:$E$96,4,FALSE)</f>
        <v>Under 15 Boys</v>
      </c>
      <c r="C2" t="str">
        <f>VLOOKUP($A2,Competitors!$A$81:$E$96,2,FALSE)</f>
        <v>Caiden</v>
      </c>
      <c r="D2" t="str">
        <f>VLOOKUP($A2,Competitors!$A$81:$E$96,3,FALSE)</f>
        <v>Griffin</v>
      </c>
      <c r="E2" t="str">
        <f>VLOOKUP($A2,Competitors!$A$81:$E$96,5,FALSE)</f>
        <v>Wessex Wyvern MPC</v>
      </c>
      <c r="F2" s="6">
        <v>5.6824074074074069E-3</v>
      </c>
    </row>
    <row r="3" spans="1:6" x14ac:dyDescent="0.35">
      <c r="A3">
        <v>6</v>
      </c>
      <c r="B3" t="str">
        <f>VLOOKUP($A3,Competitors!$A$81:$E$96,4,FALSE)</f>
        <v>Under 15 Boys</v>
      </c>
      <c r="C3" t="str">
        <f>VLOOKUP($A3,Competitors!$A$81:$E$96,2,FALSE)</f>
        <v>Thomas</v>
      </c>
      <c r="D3" t="str">
        <f>VLOOKUP($A3,Competitors!$A$81:$E$96,3,FALSE)</f>
        <v>Lay</v>
      </c>
      <c r="E3" t="str">
        <f>VLOOKUP($A3,Competitors!$A$81:$E$96,5,FALSE)</f>
        <v>Leweston Pentathlon Academy</v>
      </c>
      <c r="F3" s="6">
        <v>5.7311342592592596E-3</v>
      </c>
    </row>
    <row r="4" spans="1:6" x14ac:dyDescent="0.35">
      <c r="A4">
        <v>13</v>
      </c>
      <c r="B4" t="str">
        <f>VLOOKUP($A4,Competitors!$A$81:$E$96,4,FALSE)</f>
        <v>Under 15 Boys</v>
      </c>
      <c r="C4" t="str">
        <f>VLOOKUP($A4,Competitors!$A$81:$E$96,2,FALSE)</f>
        <v>Elliot</v>
      </c>
      <c r="D4" t="str">
        <f>VLOOKUP($A4,Competitors!$A$81:$E$96,3,FALSE)</f>
        <v>Trepess</v>
      </c>
      <c r="E4" t="str">
        <f>VLOOKUP($A4,Competitors!$A$81:$E$96,5,FALSE)</f>
        <v>Wessex Wyvern MPC</v>
      </c>
      <c r="F4" s="6">
        <v>5.7762731481481484E-3</v>
      </c>
    </row>
    <row r="5" spans="1:6" x14ac:dyDescent="0.35">
      <c r="A5">
        <v>14</v>
      </c>
      <c r="B5" t="str">
        <f>VLOOKUP($A5,Competitors!$A$81:$E$96,4,FALSE)</f>
        <v>Under 15 Boys</v>
      </c>
      <c r="C5" t="str">
        <f>VLOOKUP($A5,Competitors!$A$81:$E$96,2,FALSE)</f>
        <v>Liam</v>
      </c>
      <c r="D5" t="str">
        <f>VLOOKUP($A5,Competitors!$A$81:$E$96,3,FALSE)</f>
        <v>Neil</v>
      </c>
      <c r="E5" t="str">
        <f>VLOOKUP($A5,Competitors!$A$81:$E$96,5,FALSE)</f>
        <v>Wessex Wyvern MPC</v>
      </c>
      <c r="F5" s="6">
        <v>5.7905092592592591E-3</v>
      </c>
    </row>
    <row r="6" spans="1:6" x14ac:dyDescent="0.35">
      <c r="A6">
        <v>15</v>
      </c>
      <c r="B6" t="str">
        <f>VLOOKUP($A6,Competitors!$A$81:$E$96,4,FALSE)</f>
        <v>Under 15 Boys</v>
      </c>
      <c r="C6" t="str">
        <f>VLOOKUP($A6,Competitors!$A$81:$E$96,2,FALSE)</f>
        <v>Nathaniel</v>
      </c>
      <c r="D6" t="str">
        <f>VLOOKUP($A6,Competitors!$A$81:$E$96,3,FALSE)</f>
        <v>Glascott-Tull</v>
      </c>
      <c r="E6" t="str">
        <f>VLOOKUP($A6,Competitors!$A$81:$E$96,5,FALSE)</f>
        <v>Warriors Pentathlon &amp; Athletic Club</v>
      </c>
      <c r="F6" s="6">
        <v>5.7905092592592591E-3</v>
      </c>
    </row>
    <row r="7" spans="1:6" x14ac:dyDescent="0.35">
      <c r="A7">
        <v>11</v>
      </c>
      <c r="B7" t="str">
        <f>VLOOKUP($A7,Competitors!$A$81:$E$96,4,FALSE)</f>
        <v>Under 15 Boys</v>
      </c>
      <c r="C7" t="str">
        <f>VLOOKUP($A7,Competitors!$A$81:$E$96,2,FALSE)</f>
        <v>Harry</v>
      </c>
      <c r="D7" t="str">
        <f>VLOOKUP($A7,Competitors!$A$81:$E$96,3,FALSE)</f>
        <v>Downting</v>
      </c>
      <c r="E7" t="str">
        <f>VLOOKUP($A7,Competitors!$A$81:$E$96,5,FALSE)</f>
        <v>Leweston Pentathlon Academy</v>
      </c>
      <c r="F7" s="6">
        <v>6.1085648148148141E-3</v>
      </c>
    </row>
    <row r="8" spans="1:6" x14ac:dyDescent="0.35">
      <c r="A8">
        <v>10</v>
      </c>
      <c r="B8" t="str">
        <f>VLOOKUP($A8,Competitors!$A$81:$E$96,4,FALSE)</f>
        <v>Under 15 Boys</v>
      </c>
      <c r="C8" t="str">
        <f>VLOOKUP($A8,Competitors!$A$81:$E$96,2,FALSE)</f>
        <v>Noah</v>
      </c>
      <c r="D8" t="str">
        <f>VLOOKUP($A8,Competitors!$A$81:$E$96,3,FALSE)</f>
        <v>Dickens</v>
      </c>
      <c r="E8" t="str">
        <f>VLOOKUP($A8,Competitors!$A$81:$E$96,5,FALSE)</f>
        <v>Ashford School Pentathlon</v>
      </c>
      <c r="F8" s="6">
        <v>6.2575231481481475E-3</v>
      </c>
    </row>
    <row r="9" spans="1:6" x14ac:dyDescent="0.35">
      <c r="A9">
        <v>9</v>
      </c>
      <c r="B9" t="str">
        <f>VLOOKUP($A9,Competitors!$A$81:$E$96,4,FALSE)</f>
        <v>Under 15 Boys</v>
      </c>
      <c r="C9" t="str">
        <f>VLOOKUP($A9,Competitors!$A$81:$E$96,2,FALSE)</f>
        <v>William</v>
      </c>
      <c r="D9" t="str">
        <f>VLOOKUP($A9,Competitors!$A$81:$E$96,3,FALSE)</f>
        <v>Packer</v>
      </c>
      <c r="E9" t="str">
        <f>VLOOKUP($A9,Competitors!$A$81:$E$96,5,FALSE)</f>
        <v>Leweston Pentathlon Academy</v>
      </c>
      <c r="F9" s="6">
        <v>6.296412037037037E-3</v>
      </c>
    </row>
    <row r="10" spans="1:6" x14ac:dyDescent="0.35">
      <c r="A10">
        <v>16</v>
      </c>
      <c r="B10" t="str">
        <f>VLOOKUP($A10,Competitors!$A$81:$E$96,4,FALSE)</f>
        <v>Under 15 Boys</v>
      </c>
      <c r="C10" t="str">
        <f>VLOOKUP($A10,Competitors!$A$81:$E$96,2,FALSE)</f>
        <v>Jamie</v>
      </c>
      <c r="D10" t="str">
        <f>VLOOKUP($A10,Competitors!$A$81:$E$96,3,FALSE)</f>
        <v>Dixon</v>
      </c>
      <c r="E10" t="str">
        <f>VLOOKUP($A10,Competitors!$A$81:$E$96,5,FALSE)</f>
        <v>Unaffiliated</v>
      </c>
      <c r="F10" s="6">
        <v>6.3593750000000004E-3</v>
      </c>
    </row>
    <row r="11" spans="1:6" x14ac:dyDescent="0.35">
      <c r="A11">
        <v>3</v>
      </c>
      <c r="B11" t="str">
        <f>VLOOKUP($A11,Competitors!$A$81:$E$96,4,FALSE)</f>
        <v>Under 15 Boys</v>
      </c>
      <c r="C11" t="str">
        <f>VLOOKUP($A11,Competitors!$A$81:$E$96,2,FALSE)</f>
        <v>Aidan</v>
      </c>
      <c r="D11" t="str">
        <f>VLOOKUP($A11,Competitors!$A$81:$E$96,3,FALSE)</f>
        <v>Koheeallee</v>
      </c>
      <c r="E11" t="str">
        <f>VLOOKUP($A11,Competitors!$A$81:$E$96,5,FALSE)</f>
        <v>Leweston Pentathlon Academy</v>
      </c>
      <c r="F11" s="6">
        <v>6.5112268518518522E-3</v>
      </c>
    </row>
    <row r="12" spans="1:6" x14ac:dyDescent="0.35">
      <c r="A12">
        <v>1</v>
      </c>
      <c r="B12" t="str">
        <f>VLOOKUP($A12,Competitors!$A$81:$E$96,4,FALSE)</f>
        <v>Under 15 Boys</v>
      </c>
      <c r="C12" t="str">
        <f>VLOOKUP($A12,Competitors!$A$81:$E$96,2,FALSE)</f>
        <v>Rhys</v>
      </c>
      <c r="D12" t="str">
        <f>VLOOKUP($A12,Competitors!$A$81:$E$96,3,FALSE)</f>
        <v>Emerit</v>
      </c>
      <c r="E12" t="str">
        <f>VLOOKUP($A12,Competitors!$A$81:$E$96,5,FALSE)</f>
        <v>Wessex Wyvern MPC</v>
      </c>
      <c r="F12" s="6">
        <v>6.616550925925925E-3</v>
      </c>
    </row>
    <row r="13" spans="1:6" x14ac:dyDescent="0.35">
      <c r="A13">
        <v>4</v>
      </c>
      <c r="B13" t="str">
        <f>VLOOKUP($A13,Competitors!$A$81:$E$96,4,FALSE)</f>
        <v>Under 15 Boys</v>
      </c>
      <c r="C13" t="str">
        <f>VLOOKUP($A13,Competitors!$A$81:$E$96,2,FALSE)</f>
        <v>William</v>
      </c>
      <c r="D13" t="str">
        <f>VLOOKUP($A13,Competitors!$A$81:$E$96,3,FALSE)</f>
        <v>Rees</v>
      </c>
      <c r="E13" t="str">
        <f>VLOOKUP($A13,Competitors!$A$81:$E$96,5,FALSE)</f>
        <v>North Kent MPC</v>
      </c>
      <c r="F13" s="6">
        <v>6.8040509259259261E-3</v>
      </c>
    </row>
    <row r="14" spans="1:6" x14ac:dyDescent="0.35">
      <c r="A14">
        <v>2</v>
      </c>
      <c r="B14" t="str">
        <f>VLOOKUP($A14,Competitors!$A$81:$E$96,4,FALSE)</f>
        <v>Under 15 Boys</v>
      </c>
      <c r="C14" t="str">
        <f>VLOOKUP($A14,Competitors!$A$81:$E$96,2,FALSE)</f>
        <v>leone</v>
      </c>
      <c r="D14" t="str">
        <f>VLOOKUP($A14,Competitors!$A$81:$E$96,3,FALSE)</f>
        <v>bandini</v>
      </c>
      <c r="E14" t="str">
        <f>VLOOKUP($A14,Competitors!$A$81:$E$96,5,FALSE)</f>
        <v>Millfield School</v>
      </c>
      <c r="F14" s="6" t="s">
        <v>285</v>
      </c>
    </row>
    <row r="15" spans="1:6" x14ac:dyDescent="0.35">
      <c r="A15">
        <v>5</v>
      </c>
      <c r="B15" t="str">
        <f>VLOOKUP($A15,Competitors!$A$81:$E$96,4,FALSE)</f>
        <v>Under 15 Boys</v>
      </c>
      <c r="C15" t="str">
        <f>VLOOKUP($A15,Competitors!$A$81:$E$96,2,FALSE)</f>
        <v>Kruze</v>
      </c>
      <c r="D15" t="str">
        <f>VLOOKUP($A15,Competitors!$A$81:$E$96,3,FALSE)</f>
        <v>Frampton</v>
      </c>
      <c r="E15" t="str">
        <f>VLOOKUP($A15,Competitors!$A$81:$E$96,5,FALSE)</f>
        <v>Millfield School</v>
      </c>
      <c r="F15" s="6" t="s">
        <v>285</v>
      </c>
    </row>
    <row r="16" spans="1:6" x14ac:dyDescent="0.35">
      <c r="A16">
        <v>8</v>
      </c>
      <c r="B16" t="str">
        <f>VLOOKUP($A16,Competitors!$A$81:$E$96,4,FALSE)</f>
        <v>Under 15 Boys</v>
      </c>
      <c r="C16" t="str">
        <f>VLOOKUP($A16,Competitors!$A$81:$E$96,2,FALSE)</f>
        <v>Luke</v>
      </c>
      <c r="D16" t="str">
        <f>VLOOKUP($A16,Competitors!$A$81:$E$96,3,FALSE)</f>
        <v>Dougall</v>
      </c>
      <c r="E16" t="str">
        <f>VLOOKUP($A16,Competitors!$A$81:$E$96,5,FALSE)</f>
        <v>Caledonian PAC</v>
      </c>
      <c r="F16" s="6" t="s">
        <v>285</v>
      </c>
    </row>
    <row r="17" spans="1:8" x14ac:dyDescent="0.35">
      <c r="A17">
        <v>12</v>
      </c>
      <c r="B17" t="str">
        <f>VLOOKUP($A17,Competitors!$A$81:$E$96,4,FALSE)</f>
        <v>Under 15 Boys</v>
      </c>
      <c r="C17" t="str">
        <f>VLOOKUP($A17,Competitors!$A$81:$E$96,2,FALSE)</f>
        <v>Hugo</v>
      </c>
      <c r="D17" t="str">
        <f>VLOOKUP($A17,Competitors!$A$81:$E$96,3,FALSE)</f>
        <v>Williamson</v>
      </c>
      <c r="E17" t="str">
        <f>VLOOKUP($A17,Competitors!$A$81:$E$96,5,FALSE)</f>
        <v>Yorkshire Pentathlon Club</v>
      </c>
      <c r="F17" s="4" t="s">
        <v>285</v>
      </c>
    </row>
    <row r="18" spans="1:8" x14ac:dyDescent="0.35">
      <c r="F18" s="4"/>
    </row>
    <row r="19" spans="1:8" x14ac:dyDescent="0.35">
      <c r="A19" t="s">
        <v>116</v>
      </c>
      <c r="F19" s="4"/>
    </row>
    <row r="21" spans="1:8" x14ac:dyDescent="0.35">
      <c r="A21" cm="1">
        <f t="array" ref="A21:F36">_xlfn._xlws.FILTER($A$2:$F$17,$B$2:$B$17=A19)</f>
        <v>7</v>
      </c>
      <c r="B21" t="str">
        <v>Under 15 Boys</v>
      </c>
      <c r="C21" t="str">
        <v>Caiden</v>
      </c>
      <c r="D21" t="str">
        <v>Griffin</v>
      </c>
      <c r="E21" t="str">
        <v>Wessex Wyvern MPC</v>
      </c>
      <c r="F21" s="6">
        <v>5.6824074074074069E-3</v>
      </c>
      <c r="G21">
        <v>1</v>
      </c>
    </row>
    <row r="22" spans="1:8" x14ac:dyDescent="0.35">
      <c r="A22">
        <v>6</v>
      </c>
      <c r="B22" t="str">
        <v>Under 15 Boys</v>
      </c>
      <c r="C22" t="str">
        <v>Thomas</v>
      </c>
      <c r="D22" t="str">
        <v>Lay</v>
      </c>
      <c r="E22" t="str">
        <v>Leweston Pentathlon Academy</v>
      </c>
      <c r="F22" s="6">
        <v>5.7311342592592596E-3</v>
      </c>
      <c r="G22">
        <v>2</v>
      </c>
    </row>
    <row r="23" spans="1:8" x14ac:dyDescent="0.35">
      <c r="A23">
        <v>13</v>
      </c>
      <c r="B23" t="str">
        <v>Under 15 Boys</v>
      </c>
      <c r="C23" t="str">
        <v>Elliot</v>
      </c>
      <c r="D23" t="str">
        <v>Trepess</v>
      </c>
      <c r="E23" t="str">
        <v>Wessex Wyvern MPC</v>
      </c>
      <c r="F23" s="6">
        <v>5.7762731481481484E-3</v>
      </c>
      <c r="G23">
        <v>3</v>
      </c>
    </row>
    <row r="24" spans="1:8" x14ac:dyDescent="0.35">
      <c r="A24">
        <v>14</v>
      </c>
      <c r="B24" t="str">
        <v>Under 15 Boys</v>
      </c>
      <c r="C24" t="str">
        <v>Liam</v>
      </c>
      <c r="D24" t="str">
        <v>Neil</v>
      </c>
      <c r="E24" t="str">
        <v>Wessex Wyvern MPC</v>
      </c>
      <c r="F24" s="6">
        <v>5.7905092592592591E-3</v>
      </c>
      <c r="G24">
        <v>4</v>
      </c>
      <c r="H24" s="17" t="s">
        <v>286</v>
      </c>
    </row>
    <row r="25" spans="1:8" x14ac:dyDescent="0.35">
      <c r="A25">
        <v>15</v>
      </c>
      <c r="B25" t="str">
        <v>Under 15 Boys</v>
      </c>
      <c r="C25" t="str">
        <v>Nathaniel</v>
      </c>
      <c r="D25" t="str">
        <v>Glascott-Tull</v>
      </c>
      <c r="E25" t="str">
        <v>Warriors Pentathlon &amp; Athletic Club</v>
      </c>
      <c r="F25" s="6">
        <v>5.7905092592592591E-3</v>
      </c>
      <c r="G25">
        <v>4</v>
      </c>
      <c r="H25" s="17" t="s">
        <v>286</v>
      </c>
    </row>
    <row r="26" spans="1:8" x14ac:dyDescent="0.35">
      <c r="A26">
        <v>11</v>
      </c>
      <c r="B26" t="str">
        <v>Under 15 Boys</v>
      </c>
      <c r="C26" t="str">
        <v>Harry</v>
      </c>
      <c r="D26" t="str">
        <v>Downting</v>
      </c>
      <c r="E26" t="str">
        <v>Leweston Pentathlon Academy</v>
      </c>
      <c r="F26" s="6">
        <v>6.1085648148148141E-3</v>
      </c>
      <c r="G26">
        <v>6</v>
      </c>
    </row>
    <row r="27" spans="1:8" x14ac:dyDescent="0.35">
      <c r="A27">
        <v>10</v>
      </c>
      <c r="B27" t="str">
        <v>Under 15 Boys</v>
      </c>
      <c r="C27" t="str">
        <v>Noah</v>
      </c>
      <c r="D27" t="str">
        <v>Dickens</v>
      </c>
      <c r="E27" t="str">
        <v>Ashford School Pentathlon</v>
      </c>
      <c r="F27" s="6">
        <v>6.2575231481481475E-3</v>
      </c>
      <c r="G27">
        <v>7</v>
      </c>
    </row>
    <row r="28" spans="1:8" x14ac:dyDescent="0.35">
      <c r="A28">
        <v>9</v>
      </c>
      <c r="B28" t="str">
        <v>Under 15 Boys</v>
      </c>
      <c r="C28" t="str">
        <v>William</v>
      </c>
      <c r="D28" t="str">
        <v>Packer</v>
      </c>
      <c r="E28" t="str">
        <v>Leweston Pentathlon Academy</v>
      </c>
      <c r="F28" s="6">
        <v>6.296412037037037E-3</v>
      </c>
      <c r="G28">
        <v>8</v>
      </c>
    </row>
    <row r="29" spans="1:8" x14ac:dyDescent="0.35">
      <c r="A29">
        <v>16</v>
      </c>
      <c r="B29" t="str">
        <v>Under 15 Boys</v>
      </c>
      <c r="C29" t="str">
        <v>Jamie</v>
      </c>
      <c r="D29" t="str">
        <v>Dixon</v>
      </c>
      <c r="E29" t="str">
        <v>Unaffiliated</v>
      </c>
      <c r="F29" s="6">
        <v>6.3593750000000004E-3</v>
      </c>
      <c r="G29">
        <v>9</v>
      </c>
    </row>
    <row r="30" spans="1:8" x14ac:dyDescent="0.35">
      <c r="A30">
        <v>3</v>
      </c>
      <c r="B30" t="str">
        <v>Under 15 Boys</v>
      </c>
      <c r="C30" t="str">
        <v>Aidan</v>
      </c>
      <c r="D30" t="str">
        <v>Koheeallee</v>
      </c>
      <c r="E30" t="str">
        <v>Leweston Pentathlon Academy</v>
      </c>
      <c r="F30" s="6">
        <v>6.5112268518518522E-3</v>
      </c>
      <c r="G30">
        <v>10</v>
      </c>
    </row>
    <row r="31" spans="1:8" x14ac:dyDescent="0.35">
      <c r="A31">
        <v>1</v>
      </c>
      <c r="B31" t="str">
        <v>Under 15 Boys</v>
      </c>
      <c r="C31" t="str">
        <v>Rhys</v>
      </c>
      <c r="D31" t="str">
        <v>Emerit</v>
      </c>
      <c r="E31" t="str">
        <v>Wessex Wyvern MPC</v>
      </c>
      <c r="F31" s="6">
        <v>6.616550925925925E-3</v>
      </c>
      <c r="G31">
        <v>11</v>
      </c>
    </row>
    <row r="32" spans="1:8" x14ac:dyDescent="0.35">
      <c r="A32">
        <v>4</v>
      </c>
      <c r="B32" t="str">
        <v>Under 15 Boys</v>
      </c>
      <c r="C32" t="str">
        <v>William</v>
      </c>
      <c r="D32" t="str">
        <v>Rees</v>
      </c>
      <c r="E32" t="str">
        <v>North Kent MPC</v>
      </c>
      <c r="F32" s="6">
        <v>6.8040509259259261E-3</v>
      </c>
      <c r="G32">
        <v>12</v>
      </c>
    </row>
    <row r="33" spans="1:7" x14ac:dyDescent="0.35">
      <c r="A33">
        <v>2</v>
      </c>
      <c r="B33" t="str">
        <v>Under 15 Boys</v>
      </c>
      <c r="C33" t="str">
        <v>leone</v>
      </c>
      <c r="D33" t="str">
        <v>bandini</v>
      </c>
      <c r="E33" t="str">
        <v>Millfield School</v>
      </c>
      <c r="F33" s="6" t="str">
        <v>DNS</v>
      </c>
      <c r="G33">
        <v>13</v>
      </c>
    </row>
    <row r="34" spans="1:7" x14ac:dyDescent="0.35">
      <c r="A34">
        <v>5</v>
      </c>
      <c r="B34" t="str">
        <v>Under 15 Boys</v>
      </c>
      <c r="C34" t="str">
        <v>Kruze</v>
      </c>
      <c r="D34" t="str">
        <v>Frampton</v>
      </c>
      <c r="E34" t="str">
        <v>Millfield School</v>
      </c>
      <c r="F34" s="6" t="str">
        <v>DNS</v>
      </c>
      <c r="G34">
        <v>14</v>
      </c>
    </row>
    <row r="35" spans="1:7" x14ac:dyDescent="0.35">
      <c r="A35">
        <v>8</v>
      </c>
      <c r="B35" t="str">
        <v>Under 15 Boys</v>
      </c>
      <c r="C35" t="str">
        <v>Luke</v>
      </c>
      <c r="D35" t="str">
        <v>Dougall</v>
      </c>
      <c r="E35" t="str">
        <v>Caledonian PAC</v>
      </c>
      <c r="F35" s="6" t="str">
        <v>DNS</v>
      </c>
      <c r="G35">
        <v>15</v>
      </c>
    </row>
    <row r="36" spans="1:7" x14ac:dyDescent="0.35">
      <c r="A36">
        <v>12</v>
      </c>
      <c r="B36" t="str">
        <v>Under 15 Boys</v>
      </c>
      <c r="C36" t="str">
        <v>Hugo</v>
      </c>
      <c r="D36" t="str">
        <v>Williamson</v>
      </c>
      <c r="E36" t="str">
        <v>Yorkshire Pentathlon Club</v>
      </c>
      <c r="F36" t="str">
        <v>DNS</v>
      </c>
      <c r="G36">
        <v>16</v>
      </c>
    </row>
    <row r="39" spans="1:7" x14ac:dyDescent="0.35">
      <c r="C39" t="s">
        <v>5</v>
      </c>
    </row>
    <row r="40" spans="1:7" x14ac:dyDescent="0.35">
      <c r="C40" s="7" t="s">
        <v>132</v>
      </c>
    </row>
    <row r="41" spans="1:7" x14ac:dyDescent="0.35">
      <c r="C41" t="str">
        <f>C21</f>
        <v>Caiden</v>
      </c>
      <c r="D41" t="str">
        <f>D21</f>
        <v>Griffin</v>
      </c>
      <c r="E41" t="str">
        <f>E21</f>
        <v>Wessex Wyvern MPC</v>
      </c>
      <c r="F41" s="1">
        <f>F21</f>
        <v>5.6824074074074069E-3</v>
      </c>
    </row>
    <row r="42" spans="1:7" x14ac:dyDescent="0.35">
      <c r="C42" t="str">
        <f>C23</f>
        <v>Elliot</v>
      </c>
      <c r="D42" t="str">
        <f>D23</f>
        <v>Trepess</v>
      </c>
      <c r="E42" t="str">
        <f>E23</f>
        <v>Wessex Wyvern MPC</v>
      </c>
      <c r="F42" s="1">
        <f>F23</f>
        <v>5.7762731481481484E-3</v>
      </c>
    </row>
    <row r="43" spans="1:7" x14ac:dyDescent="0.35">
      <c r="C43" t="str">
        <f>C24</f>
        <v>Liam</v>
      </c>
      <c r="D43" t="str">
        <f>D24</f>
        <v>Neil</v>
      </c>
      <c r="E43" t="str">
        <f>E24</f>
        <v>Wessex Wyvern MPC</v>
      </c>
      <c r="F43" s="1">
        <f>F24</f>
        <v>5.7905092592592591E-3</v>
      </c>
    </row>
    <row r="44" spans="1:7" x14ac:dyDescent="0.35">
      <c r="F44" s="1">
        <f>SUM(F41:F43)</f>
        <v>1.7249189814814814E-2</v>
      </c>
    </row>
    <row r="47" spans="1:7" x14ac:dyDescent="0.35">
      <c r="C47" s="7" t="s">
        <v>129</v>
      </c>
    </row>
    <row r="48" spans="1:7" x14ac:dyDescent="0.35">
      <c r="C48" t="str">
        <f>C22</f>
        <v>Thomas</v>
      </c>
      <c r="D48" t="str">
        <f>D22</f>
        <v>Lay</v>
      </c>
      <c r="E48" t="str">
        <f>E22</f>
        <v>Leweston Pentathlon Academy</v>
      </c>
      <c r="F48" s="1">
        <f>F22</f>
        <v>5.7311342592592596E-3</v>
      </c>
    </row>
    <row r="49" spans="3:6" x14ac:dyDescent="0.35">
      <c r="C49" t="str">
        <f>C26</f>
        <v>Harry</v>
      </c>
      <c r="D49" t="str">
        <f>D26</f>
        <v>Downting</v>
      </c>
      <c r="E49" t="str">
        <f>E26</f>
        <v>Leweston Pentathlon Academy</v>
      </c>
      <c r="F49" s="1">
        <f>F26</f>
        <v>6.1085648148148141E-3</v>
      </c>
    </row>
    <row r="50" spans="3:6" x14ac:dyDescent="0.35">
      <c r="C50" t="str">
        <f>C28</f>
        <v>William</v>
      </c>
      <c r="D50" t="str">
        <f>D28</f>
        <v>Packer</v>
      </c>
      <c r="E50" t="str">
        <f>E28</f>
        <v>Leweston Pentathlon Academy</v>
      </c>
      <c r="F50" s="1">
        <f>F28</f>
        <v>6.296412037037037E-3</v>
      </c>
    </row>
    <row r="51" spans="3:6" x14ac:dyDescent="0.35">
      <c r="F51" s="1">
        <f>SUM(F48:F50)</f>
        <v>1.813611111111111E-2</v>
      </c>
    </row>
  </sheetData>
  <pageMargins left="0.7" right="0.7" top="0.75" bottom="0.75" header="0.3" footer="0.3"/>
  <pageSetup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355C-0948-4303-B06E-2C9F735E4B18}">
  <sheetPr>
    <pageSetUpPr fitToPage="1"/>
  </sheetPr>
  <dimension ref="A2:G51"/>
  <sheetViews>
    <sheetView topLeftCell="A36" workbookViewId="0">
      <selection activeCell="A19" sqref="A19:G52"/>
    </sheetView>
  </sheetViews>
  <sheetFormatPr defaultRowHeight="14.5" x14ac:dyDescent="0.35"/>
  <cols>
    <col min="2" max="2" width="13.6328125" customWidth="1"/>
    <col min="3" max="3" width="13" customWidth="1"/>
    <col min="4" max="4" width="16.453125" customWidth="1"/>
    <col min="5" max="5" width="39.1796875" customWidth="1"/>
  </cols>
  <sheetData>
    <row r="2" spans="1:6" x14ac:dyDescent="0.35">
      <c r="A2">
        <v>9</v>
      </c>
      <c r="B2" t="str">
        <f>VLOOKUP($A2,Competitors!$A$100:$E$115,4,FALSE)</f>
        <v>Under 13 Girls</v>
      </c>
      <c r="C2" t="str">
        <f>VLOOKUP($A2,Competitors!$A$100:$E$115,2,FALSE)</f>
        <v>Harriet</v>
      </c>
      <c r="D2" t="str">
        <f>VLOOKUP($A2,Competitors!$A$100:$E$115,3,FALSE)</f>
        <v>Scott</v>
      </c>
      <c r="E2" t="str">
        <f>VLOOKUP($A2,Competitors!$A$100:$E$115,5,FALSE)</f>
        <v>Leweston Pentathlon Academy</v>
      </c>
      <c r="F2" s="6">
        <v>3.8413194444444441E-3</v>
      </c>
    </row>
    <row r="3" spans="1:6" x14ac:dyDescent="0.35">
      <c r="A3">
        <v>3</v>
      </c>
      <c r="B3" t="str">
        <f>VLOOKUP($A3,Competitors!$A$100:$E$115,4,FALSE)</f>
        <v>Under 13 Girls</v>
      </c>
      <c r="C3" t="str">
        <f>VLOOKUP($A3,Competitors!$A$100:$E$115,2,FALSE)</f>
        <v>Jasmine</v>
      </c>
      <c r="D3" t="str">
        <f>VLOOKUP($A3,Competitors!$A$100:$E$115,3,FALSE)</f>
        <v>Rogan</v>
      </c>
      <c r="E3" t="str">
        <f>VLOOKUP($A3,Competitors!$A$100:$E$115,5,FALSE)</f>
        <v>Warriors Pentathlon &amp; Athletic Club</v>
      </c>
      <c r="F3" s="6">
        <v>3.8677083333333337E-3</v>
      </c>
    </row>
    <row r="4" spans="1:6" x14ac:dyDescent="0.35">
      <c r="A4">
        <v>11</v>
      </c>
      <c r="B4" t="str">
        <f>VLOOKUP($A4,Competitors!$A$100:$E$115,4,FALSE)</f>
        <v>Under 13 Girls</v>
      </c>
      <c r="C4" t="str">
        <f>VLOOKUP($A4,Competitors!$A$100:$E$115,2,FALSE)</f>
        <v>Bella</v>
      </c>
      <c r="D4" t="str">
        <f>VLOOKUP($A4,Competitors!$A$100:$E$115,3,FALSE)</f>
        <v>O’Dell-Notaro</v>
      </c>
      <c r="E4" t="str">
        <f>VLOOKUP($A4,Competitors!$A$100:$E$115,5,FALSE)</f>
        <v>Leweston Pentathlon Academy</v>
      </c>
      <c r="F4" s="6">
        <v>3.9434027777777774E-3</v>
      </c>
    </row>
    <row r="5" spans="1:6" x14ac:dyDescent="0.35">
      <c r="A5">
        <v>16</v>
      </c>
      <c r="B5" t="str">
        <f>VLOOKUP($A5,Competitors!$A$100:$E$115,4,FALSE)</f>
        <v>Under 13 Girls</v>
      </c>
      <c r="C5" t="str">
        <f>VLOOKUP($A5,Competitors!$A$100:$E$115,2,FALSE)</f>
        <v>Bella</v>
      </c>
      <c r="D5" t="str">
        <f>VLOOKUP($A5,Competitors!$A$100:$E$115,3,FALSE)</f>
        <v>Gurung</v>
      </c>
      <c r="E5" t="str">
        <f>VLOOKUP($A5,Competitors!$A$100:$E$115,5,FALSE)</f>
        <v>Leweston Pentathlon Academy</v>
      </c>
      <c r="F5" s="6">
        <v>4.0481481481481479E-3</v>
      </c>
    </row>
    <row r="6" spans="1:6" x14ac:dyDescent="0.35">
      <c r="A6">
        <v>12</v>
      </c>
      <c r="B6" t="str">
        <f>VLOOKUP($A6,Competitors!$A$100:$E$115,4,FALSE)</f>
        <v>Under 13 Girls</v>
      </c>
      <c r="C6" t="str">
        <f>VLOOKUP($A6,Competitors!$A$100:$E$115,2,FALSE)</f>
        <v>Willow</v>
      </c>
      <c r="D6" t="str">
        <f>VLOOKUP($A6,Competitors!$A$100:$E$115,3,FALSE)</f>
        <v>Saunders</v>
      </c>
      <c r="E6" t="str">
        <f>VLOOKUP($A6,Competitors!$A$100:$E$115,5,FALSE)</f>
        <v>Millfield School</v>
      </c>
      <c r="F6" s="6">
        <v>4.1783564814814817E-3</v>
      </c>
    </row>
    <row r="7" spans="1:6" x14ac:dyDescent="0.35">
      <c r="A7">
        <v>14</v>
      </c>
      <c r="B7" t="str">
        <f>VLOOKUP($A7,Competitors!$A$100:$E$115,4,FALSE)</f>
        <v>Under 13 Girls</v>
      </c>
      <c r="C7" t="str">
        <f>VLOOKUP($A7,Competitors!$A$100:$E$115,2,FALSE)</f>
        <v>Poppy</v>
      </c>
      <c r="D7" t="str">
        <f>VLOOKUP($A7,Competitors!$A$100:$E$115,3,FALSE)</f>
        <v>Boden</v>
      </c>
      <c r="E7" t="str">
        <f>VLOOKUP($A7,Competitors!$A$100:$E$115,5,FALSE)</f>
        <v>Warriors Pentathlon &amp; Athletic Club</v>
      </c>
      <c r="F7" s="6">
        <v>4.2120370370370376E-3</v>
      </c>
    </row>
    <row r="8" spans="1:6" x14ac:dyDescent="0.35">
      <c r="A8">
        <v>4</v>
      </c>
      <c r="B8" t="str">
        <f>VLOOKUP($A8,Competitors!$A$100:$E$115,4,FALSE)</f>
        <v>Under 13 Girls</v>
      </c>
      <c r="C8" t="str">
        <f>VLOOKUP($A8,Competitors!$A$100:$E$115,2,FALSE)</f>
        <v>Elizabeth</v>
      </c>
      <c r="D8" t="str">
        <f>VLOOKUP($A8,Competitors!$A$100:$E$115,3,FALSE)</f>
        <v>Doggrell</v>
      </c>
      <c r="E8" t="str">
        <f>VLOOKUP($A8,Competitors!$A$100:$E$115,5,FALSE)</f>
        <v>Leweston Pentathlon Academy</v>
      </c>
      <c r="F8" s="6">
        <v>4.3358796296296296E-3</v>
      </c>
    </row>
    <row r="9" spans="1:6" x14ac:dyDescent="0.35">
      <c r="A9">
        <v>10</v>
      </c>
      <c r="B9" t="str">
        <f>VLOOKUP($A9,Competitors!$A$100:$E$115,4,FALSE)</f>
        <v>Under 13 Girls</v>
      </c>
      <c r="C9" t="str">
        <f>VLOOKUP($A9,Competitors!$A$100:$E$115,2,FALSE)</f>
        <v>Evie</v>
      </c>
      <c r="D9" t="str">
        <f>VLOOKUP($A9,Competitors!$A$100:$E$115,3,FALSE)</f>
        <v>Wilkinson</v>
      </c>
      <c r="E9" t="str">
        <f>VLOOKUP($A9,Competitors!$A$100:$E$115,5,FALSE)</f>
        <v>Yorkshire Biathle Club</v>
      </c>
      <c r="F9" s="6">
        <v>4.3459490740740741E-3</v>
      </c>
    </row>
    <row r="10" spans="1:6" x14ac:dyDescent="0.35">
      <c r="A10">
        <v>13</v>
      </c>
      <c r="B10" t="str">
        <f>VLOOKUP($A10,Competitors!$A$100:$E$115,4,FALSE)</f>
        <v>Under 13 Girls</v>
      </c>
      <c r="C10" t="str">
        <f>VLOOKUP($A10,Competitors!$A$100:$E$115,2,FALSE)</f>
        <v>Siobhan</v>
      </c>
      <c r="D10" t="str">
        <f>VLOOKUP($A10,Competitors!$A$100:$E$115,3,FALSE)</f>
        <v>Hunt</v>
      </c>
      <c r="E10" t="str">
        <f>VLOOKUP($A10,Competitors!$A$100:$E$115,5,FALSE)</f>
        <v>Wessex Wyvern MPC</v>
      </c>
      <c r="F10" s="6">
        <v>4.3527777777777775E-3</v>
      </c>
    </row>
    <row r="11" spans="1:6" x14ac:dyDescent="0.35">
      <c r="A11">
        <v>15</v>
      </c>
      <c r="B11" t="str">
        <f>VLOOKUP($A11,Competitors!$A$100:$E$115,4,FALSE)</f>
        <v>Under 13 Girls</v>
      </c>
      <c r="C11" t="str">
        <f>VLOOKUP($A11,Competitors!$A$100:$E$115,2,FALSE)</f>
        <v>Sophie</v>
      </c>
      <c r="D11" t="str">
        <f>VLOOKUP($A11,Competitors!$A$100:$E$115,3,FALSE)</f>
        <v>Neil</v>
      </c>
      <c r="E11" t="str">
        <f>VLOOKUP($A11,Competitors!$A$100:$E$115,5,FALSE)</f>
        <v>Wessex Wyvern MPC</v>
      </c>
      <c r="F11" s="6">
        <v>4.3701388888888887E-3</v>
      </c>
    </row>
    <row r="12" spans="1:6" x14ac:dyDescent="0.35">
      <c r="A12">
        <v>6</v>
      </c>
      <c r="B12" t="str">
        <f>VLOOKUP($A12,Competitors!$A$100:$E$115,4,FALSE)</f>
        <v>Under 13 Girls</v>
      </c>
      <c r="C12" t="str">
        <f>VLOOKUP($A12,Competitors!$A$100:$E$115,2,FALSE)</f>
        <v>Maria</v>
      </c>
      <c r="D12" t="str">
        <f>VLOOKUP($A12,Competitors!$A$100:$E$115,3,FALSE)</f>
        <v>Dougall</v>
      </c>
      <c r="E12" t="str">
        <f>VLOOKUP($A12,Competitors!$A$100:$E$115,5,FALSE)</f>
        <v>Caledonian PAC</v>
      </c>
      <c r="F12" s="6">
        <v>4.4468749999999994E-3</v>
      </c>
    </row>
    <row r="13" spans="1:6" x14ac:dyDescent="0.35">
      <c r="A13">
        <v>5</v>
      </c>
      <c r="B13" t="str">
        <f>VLOOKUP($A13,Competitors!$A$100:$E$115,4,FALSE)</f>
        <v>Under 13 Girls</v>
      </c>
      <c r="C13" t="str">
        <f>VLOOKUP($A13,Competitors!$A$100:$E$115,2,FALSE)</f>
        <v>Mackenzie</v>
      </c>
      <c r="D13" t="str">
        <f>VLOOKUP($A13,Competitors!$A$100:$E$115,3,FALSE)</f>
        <v>Morgan</v>
      </c>
      <c r="E13" t="str">
        <f>VLOOKUP($A13,Competitors!$A$100:$E$115,5,FALSE)</f>
        <v>Wessex Wyvern MPC</v>
      </c>
      <c r="F13" s="6">
        <v>4.5400462962962964E-3</v>
      </c>
    </row>
    <row r="14" spans="1:6" x14ac:dyDescent="0.35">
      <c r="A14">
        <v>1</v>
      </c>
      <c r="B14" t="str">
        <f>VLOOKUP($A14,Competitors!$A$100:$E$115,4,FALSE)</f>
        <v>Under 13 Girls</v>
      </c>
      <c r="C14" t="str">
        <f>VLOOKUP($A14,Competitors!$A$100:$E$115,2,FALSE)</f>
        <v>Elizabeth</v>
      </c>
      <c r="D14" t="str">
        <f>VLOOKUP($A14,Competitors!$A$100:$E$115,3,FALSE)</f>
        <v>Lee</v>
      </c>
      <c r="E14" t="str">
        <f>VLOOKUP($A14,Competitors!$A$100:$E$115,5,FALSE)</f>
        <v>Wessex Wyvern MPC</v>
      </c>
      <c r="F14" s="6">
        <v>4.8601851851851853E-3</v>
      </c>
    </row>
    <row r="15" spans="1:6" x14ac:dyDescent="0.35">
      <c r="A15">
        <v>8</v>
      </c>
      <c r="B15" t="str">
        <f>VLOOKUP($A15,Competitors!$A$100:$E$115,4,FALSE)</f>
        <v>Under 13 Girls</v>
      </c>
      <c r="C15" t="str">
        <f>VLOOKUP($A15,Competitors!$A$100:$E$115,2,FALSE)</f>
        <v>Auralia</v>
      </c>
      <c r="D15" t="str">
        <f>VLOOKUP($A15,Competitors!$A$100:$E$115,3,FALSE)</f>
        <v>Acland</v>
      </c>
      <c r="E15" t="str">
        <f>VLOOKUP($A15,Competitors!$A$100:$E$115,5,FALSE)</f>
        <v>Unaffiliated</v>
      </c>
      <c r="F15" s="6">
        <v>6.6744212962962955E-3</v>
      </c>
    </row>
    <row r="16" spans="1:6" x14ac:dyDescent="0.35">
      <c r="A16">
        <v>2</v>
      </c>
      <c r="B16" t="str">
        <f>VLOOKUP($A16,Competitors!$A$100:$E$115,4,FALSE)</f>
        <v>Under 13 Girls</v>
      </c>
      <c r="C16" t="str">
        <f>VLOOKUP($A16,Competitors!$A$100:$E$115,2,FALSE)</f>
        <v>Lexie</v>
      </c>
      <c r="D16" t="str">
        <f>VLOOKUP($A16,Competitors!$A$100:$E$115,3,FALSE)</f>
        <v>Coombs</v>
      </c>
      <c r="E16" t="str">
        <f>VLOOKUP($A16,Competitors!$A$100:$E$115,5,FALSE)</f>
        <v>Leweston Pentathlon Academy</v>
      </c>
      <c r="F16" s="6" t="s">
        <v>285</v>
      </c>
    </row>
    <row r="17" spans="1:7" x14ac:dyDescent="0.35">
      <c r="A17">
        <v>7</v>
      </c>
      <c r="B17" t="str">
        <f>VLOOKUP($A17,Competitors!$A$100:$E$115,4,FALSE)</f>
        <v>Under 13 Girls</v>
      </c>
      <c r="C17" t="str">
        <f>VLOOKUP($A17,Competitors!$A$100:$E$115,2,FALSE)</f>
        <v>Tilly</v>
      </c>
      <c r="D17" t="str">
        <f>VLOOKUP($A17,Competitors!$A$100:$E$115,3,FALSE)</f>
        <v>Wilson</v>
      </c>
      <c r="E17" t="str">
        <f>VLOOKUP($A17,Competitors!$A$100:$E$115,5,FALSE)</f>
        <v>Leweston Pentathlon Academy</v>
      </c>
      <c r="F17" s="4" t="s">
        <v>285</v>
      </c>
    </row>
    <row r="18" spans="1:7" x14ac:dyDescent="0.35">
      <c r="F18" s="4"/>
    </row>
    <row r="19" spans="1:7" x14ac:dyDescent="0.35">
      <c r="A19" t="s">
        <v>93</v>
      </c>
      <c r="F19" s="4"/>
    </row>
    <row r="21" spans="1:7" x14ac:dyDescent="0.35">
      <c r="A21" cm="1">
        <f t="array" ref="A21:F36">_xlfn._xlws.FILTER($A$2:$F$17,$B$2:$B$17=A19)</f>
        <v>9</v>
      </c>
      <c r="B21" t="str">
        <v>Under 13 Girls</v>
      </c>
      <c r="C21" t="str">
        <v>Harriet</v>
      </c>
      <c r="D21" t="str">
        <v>Scott</v>
      </c>
      <c r="E21" t="str">
        <v>Leweston Pentathlon Academy</v>
      </c>
      <c r="F21" s="6">
        <v>3.8413194444444441E-3</v>
      </c>
      <c r="G21">
        <v>1</v>
      </c>
    </row>
    <row r="22" spans="1:7" x14ac:dyDescent="0.35">
      <c r="A22">
        <v>3</v>
      </c>
      <c r="B22" t="str">
        <v>Under 13 Girls</v>
      </c>
      <c r="C22" t="str">
        <v>Jasmine</v>
      </c>
      <c r="D22" t="str">
        <v>Rogan</v>
      </c>
      <c r="E22" t="str">
        <v>Warriors Pentathlon &amp; Athletic Club</v>
      </c>
      <c r="F22" s="6">
        <v>3.8677083333333337E-3</v>
      </c>
      <c r="G22">
        <v>2</v>
      </c>
    </row>
    <row r="23" spans="1:7" x14ac:dyDescent="0.35">
      <c r="A23">
        <v>11</v>
      </c>
      <c r="B23" t="str">
        <v>Under 13 Girls</v>
      </c>
      <c r="C23" t="str">
        <v>Bella</v>
      </c>
      <c r="D23" t="str">
        <v>O’Dell-Notaro</v>
      </c>
      <c r="E23" t="str">
        <v>Leweston Pentathlon Academy</v>
      </c>
      <c r="F23" s="6">
        <v>3.9434027777777774E-3</v>
      </c>
      <c r="G23">
        <v>3</v>
      </c>
    </row>
    <row r="24" spans="1:7" x14ac:dyDescent="0.35">
      <c r="A24">
        <v>16</v>
      </c>
      <c r="B24" t="str">
        <v>Under 13 Girls</v>
      </c>
      <c r="C24" t="str">
        <v>Bella</v>
      </c>
      <c r="D24" t="str">
        <v>Gurung</v>
      </c>
      <c r="E24" t="str">
        <v>Leweston Pentathlon Academy</v>
      </c>
      <c r="F24" s="6">
        <v>4.0481481481481479E-3</v>
      </c>
      <c r="G24">
        <v>4</v>
      </c>
    </row>
    <row r="25" spans="1:7" x14ac:dyDescent="0.35">
      <c r="A25">
        <v>12</v>
      </c>
      <c r="B25" t="str">
        <v>Under 13 Girls</v>
      </c>
      <c r="C25" t="str">
        <v>Willow</v>
      </c>
      <c r="D25" t="str">
        <v>Saunders</v>
      </c>
      <c r="E25" t="str">
        <v>Millfield School</v>
      </c>
      <c r="F25" s="6">
        <v>4.1783564814814817E-3</v>
      </c>
      <c r="G25">
        <v>5</v>
      </c>
    </row>
    <row r="26" spans="1:7" x14ac:dyDescent="0.35">
      <c r="A26">
        <v>14</v>
      </c>
      <c r="B26" t="str">
        <v>Under 13 Girls</v>
      </c>
      <c r="C26" t="str">
        <v>Poppy</v>
      </c>
      <c r="D26" t="str">
        <v>Boden</v>
      </c>
      <c r="E26" t="str">
        <v>Warriors Pentathlon &amp; Athletic Club</v>
      </c>
      <c r="F26" s="6">
        <v>4.2120370370370376E-3</v>
      </c>
      <c r="G26">
        <v>6</v>
      </c>
    </row>
    <row r="27" spans="1:7" x14ac:dyDescent="0.35">
      <c r="A27">
        <v>4</v>
      </c>
      <c r="B27" t="str">
        <v>Under 13 Girls</v>
      </c>
      <c r="C27" t="str">
        <v>Elizabeth</v>
      </c>
      <c r="D27" t="str">
        <v>Doggrell</v>
      </c>
      <c r="E27" t="str">
        <v>Leweston Pentathlon Academy</v>
      </c>
      <c r="F27" s="6">
        <v>4.3358796296296296E-3</v>
      </c>
      <c r="G27">
        <v>7</v>
      </c>
    </row>
    <row r="28" spans="1:7" x14ac:dyDescent="0.35">
      <c r="A28">
        <v>10</v>
      </c>
      <c r="B28" t="str">
        <v>Under 13 Girls</v>
      </c>
      <c r="C28" t="str">
        <v>Evie</v>
      </c>
      <c r="D28" t="str">
        <v>Wilkinson</v>
      </c>
      <c r="E28" t="str">
        <v>Yorkshire Biathle Club</v>
      </c>
      <c r="F28" s="6">
        <v>4.3459490740740741E-3</v>
      </c>
      <c r="G28">
        <v>8</v>
      </c>
    </row>
    <row r="29" spans="1:7" x14ac:dyDescent="0.35">
      <c r="A29">
        <v>13</v>
      </c>
      <c r="B29" t="str">
        <v>Under 13 Girls</v>
      </c>
      <c r="C29" t="str">
        <v>Siobhan</v>
      </c>
      <c r="D29" t="str">
        <v>Hunt</v>
      </c>
      <c r="E29" t="str">
        <v>Wessex Wyvern MPC</v>
      </c>
      <c r="F29" s="6">
        <v>4.3527777777777775E-3</v>
      </c>
      <c r="G29">
        <v>9</v>
      </c>
    </row>
    <row r="30" spans="1:7" x14ac:dyDescent="0.35">
      <c r="A30">
        <v>15</v>
      </c>
      <c r="B30" t="str">
        <v>Under 13 Girls</v>
      </c>
      <c r="C30" t="str">
        <v>Sophie</v>
      </c>
      <c r="D30" t="str">
        <v>Neil</v>
      </c>
      <c r="E30" t="str">
        <v>Wessex Wyvern MPC</v>
      </c>
      <c r="F30" s="6">
        <v>4.3701388888888887E-3</v>
      </c>
      <c r="G30">
        <v>10</v>
      </c>
    </row>
    <row r="31" spans="1:7" x14ac:dyDescent="0.35">
      <c r="A31">
        <v>6</v>
      </c>
      <c r="B31" t="str">
        <v>Under 13 Girls</v>
      </c>
      <c r="C31" t="str">
        <v>Maria</v>
      </c>
      <c r="D31" t="str">
        <v>Dougall</v>
      </c>
      <c r="E31" t="str">
        <v>Caledonian PAC</v>
      </c>
      <c r="F31" s="6">
        <v>4.4468749999999994E-3</v>
      </c>
      <c r="G31">
        <v>11</v>
      </c>
    </row>
    <row r="32" spans="1:7" x14ac:dyDescent="0.35">
      <c r="A32">
        <v>5</v>
      </c>
      <c r="B32" t="str">
        <v>Under 13 Girls</v>
      </c>
      <c r="C32" t="str">
        <v>Mackenzie</v>
      </c>
      <c r="D32" t="str">
        <v>Morgan</v>
      </c>
      <c r="E32" t="str">
        <v>Wessex Wyvern MPC</v>
      </c>
      <c r="F32" s="6">
        <v>4.5400462962962964E-3</v>
      </c>
      <c r="G32">
        <v>12</v>
      </c>
    </row>
    <row r="33" spans="1:7" x14ac:dyDescent="0.35">
      <c r="A33">
        <v>1</v>
      </c>
      <c r="B33" t="str">
        <v>Under 13 Girls</v>
      </c>
      <c r="C33" t="str">
        <v>Elizabeth</v>
      </c>
      <c r="D33" t="str">
        <v>Lee</v>
      </c>
      <c r="E33" t="str">
        <v>Wessex Wyvern MPC</v>
      </c>
      <c r="F33" s="6">
        <v>4.8601851851851853E-3</v>
      </c>
      <c r="G33">
        <v>13</v>
      </c>
    </row>
    <row r="34" spans="1:7" x14ac:dyDescent="0.35">
      <c r="A34">
        <v>8</v>
      </c>
      <c r="B34" t="str">
        <v>Under 13 Girls</v>
      </c>
      <c r="C34" t="str">
        <v>Auralia</v>
      </c>
      <c r="D34" t="str">
        <v>Acland</v>
      </c>
      <c r="E34" t="str">
        <v>Unaffiliated</v>
      </c>
      <c r="F34" s="6">
        <v>6.6744212962962955E-3</v>
      </c>
      <c r="G34">
        <v>14</v>
      </c>
    </row>
    <row r="35" spans="1:7" x14ac:dyDescent="0.35">
      <c r="A35">
        <v>2</v>
      </c>
      <c r="B35" t="str">
        <v>Under 13 Girls</v>
      </c>
      <c r="C35" t="str">
        <v>Lexie</v>
      </c>
      <c r="D35" t="str">
        <v>Coombs</v>
      </c>
      <c r="E35" t="str">
        <v>Leweston Pentathlon Academy</v>
      </c>
      <c r="F35" s="6" t="str">
        <v>DNS</v>
      </c>
      <c r="G35">
        <v>15</v>
      </c>
    </row>
    <row r="36" spans="1:7" x14ac:dyDescent="0.35">
      <c r="A36">
        <v>7</v>
      </c>
      <c r="B36" t="str">
        <v>Under 13 Girls</v>
      </c>
      <c r="C36" t="str">
        <v>Tilly</v>
      </c>
      <c r="D36" t="str">
        <v>Wilson</v>
      </c>
      <c r="E36" t="str">
        <v>Leweston Pentathlon Academy</v>
      </c>
      <c r="F36" s="6" t="str">
        <v>DNS</v>
      </c>
      <c r="G36">
        <v>16</v>
      </c>
    </row>
    <row r="39" spans="1:7" x14ac:dyDescent="0.35">
      <c r="C39" t="s">
        <v>5</v>
      </c>
    </row>
    <row r="40" spans="1:7" x14ac:dyDescent="0.35">
      <c r="C40" s="7" t="s">
        <v>129</v>
      </c>
    </row>
    <row r="41" spans="1:7" x14ac:dyDescent="0.35">
      <c r="C41" t="str">
        <f>C23</f>
        <v>Bella</v>
      </c>
      <c r="D41" t="str">
        <f>D23</f>
        <v>O’Dell-Notaro</v>
      </c>
      <c r="E41" t="str">
        <f>E23</f>
        <v>Leweston Pentathlon Academy</v>
      </c>
      <c r="F41" s="1">
        <f>F23</f>
        <v>3.9434027777777774E-3</v>
      </c>
    </row>
    <row r="42" spans="1:7" x14ac:dyDescent="0.35">
      <c r="C42" t="str">
        <f>C21</f>
        <v>Harriet</v>
      </c>
      <c r="D42" t="str">
        <f t="shared" ref="D42:F42" si="0">D21</f>
        <v>Scott</v>
      </c>
      <c r="E42" t="str">
        <f t="shared" si="0"/>
        <v>Leweston Pentathlon Academy</v>
      </c>
      <c r="F42" s="1">
        <f t="shared" si="0"/>
        <v>3.8413194444444441E-3</v>
      </c>
    </row>
    <row r="43" spans="1:7" x14ac:dyDescent="0.35">
      <c r="C43" t="str">
        <f>C24</f>
        <v>Bella</v>
      </c>
      <c r="D43" t="str">
        <f>D24</f>
        <v>Gurung</v>
      </c>
      <c r="E43" t="str">
        <f>E24</f>
        <v>Leweston Pentathlon Academy</v>
      </c>
      <c r="F43" s="1">
        <f>F24</f>
        <v>4.0481481481481479E-3</v>
      </c>
    </row>
    <row r="44" spans="1:7" x14ac:dyDescent="0.35">
      <c r="F44" s="1">
        <f>SUM(F41:F43)</f>
        <v>1.1832870370370369E-2</v>
      </c>
    </row>
    <row r="47" spans="1:7" x14ac:dyDescent="0.35">
      <c r="C47" s="7" t="s">
        <v>132</v>
      </c>
    </row>
    <row r="48" spans="1:7" x14ac:dyDescent="0.35">
      <c r="C48" t="str">
        <f>C29</f>
        <v>Siobhan</v>
      </c>
      <c r="D48" t="str">
        <f>D29</f>
        <v>Hunt</v>
      </c>
      <c r="E48" t="str">
        <f>E29</f>
        <v>Wessex Wyvern MPC</v>
      </c>
      <c r="F48" s="1">
        <f>F29</f>
        <v>4.3527777777777775E-3</v>
      </c>
    </row>
    <row r="49" spans="3:6" x14ac:dyDescent="0.35">
      <c r="C49" t="str">
        <f>C30</f>
        <v>Sophie</v>
      </c>
      <c r="D49" t="str">
        <f>D30</f>
        <v>Neil</v>
      </c>
      <c r="E49" t="str">
        <f>E30</f>
        <v>Wessex Wyvern MPC</v>
      </c>
      <c r="F49" s="1">
        <f>F30</f>
        <v>4.3701388888888887E-3</v>
      </c>
    </row>
    <row r="50" spans="3:6" x14ac:dyDescent="0.35">
      <c r="C50" t="str">
        <f>C32</f>
        <v>Mackenzie</v>
      </c>
      <c r="D50" t="str">
        <f>D32</f>
        <v>Morgan</v>
      </c>
      <c r="E50" t="str">
        <f>E32</f>
        <v>Wessex Wyvern MPC</v>
      </c>
      <c r="F50" s="1">
        <f>F32</f>
        <v>4.5400462962962964E-3</v>
      </c>
    </row>
    <row r="51" spans="3:6" x14ac:dyDescent="0.35">
      <c r="F51" s="1">
        <f>SUM(F48:F50)</f>
        <v>1.3262962962962963E-2</v>
      </c>
    </row>
  </sheetData>
  <pageMargins left="0.7" right="0.7" top="0.75" bottom="0.75" header="0.3" footer="0.3"/>
  <pageSetup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7989-CBC0-4DE8-9BC9-7E8BB8CCA0CA}">
  <dimension ref="A2:G52"/>
  <sheetViews>
    <sheetView topLeftCell="A36" workbookViewId="0">
      <selection activeCell="A19" sqref="A19:G54"/>
    </sheetView>
  </sheetViews>
  <sheetFormatPr defaultRowHeight="14.5" x14ac:dyDescent="0.35"/>
  <cols>
    <col min="2" max="2" width="13.6328125" customWidth="1"/>
    <col min="3" max="3" width="15" customWidth="1"/>
    <col min="4" max="4" width="14.08984375" customWidth="1"/>
    <col min="5" max="5" width="39.54296875" customWidth="1"/>
  </cols>
  <sheetData>
    <row r="2" spans="1:6" x14ac:dyDescent="0.35">
      <c r="A2">
        <v>8</v>
      </c>
      <c r="B2" t="str">
        <f>VLOOKUP($A2,Competitors!$A$119:$E$134,4,FALSE)</f>
        <v>Under 13 Boys</v>
      </c>
      <c r="C2" t="str">
        <f>VLOOKUP($A2,Competitors!$A$119:$E$134,2,FALSE)</f>
        <v>Joseph</v>
      </c>
      <c r="D2" t="str">
        <f>VLOOKUP($A2,Competitors!$A$119:$E$134,3,FALSE)</f>
        <v>Bailey</v>
      </c>
      <c r="E2" t="str">
        <f>VLOOKUP($A2,Competitors!$A$119:$E$134,5,FALSE)</f>
        <v>Leweston Pentathlon Academy</v>
      </c>
      <c r="F2" s="6">
        <v>3.7347222222222222E-3</v>
      </c>
    </row>
    <row r="3" spans="1:6" x14ac:dyDescent="0.35">
      <c r="A3">
        <v>3</v>
      </c>
      <c r="B3" t="str">
        <f>VLOOKUP($A3,Competitors!$A$119:$E$134,4,FALSE)</f>
        <v>Under 13 Boys</v>
      </c>
      <c r="C3" t="str">
        <f>VLOOKUP($A3,Competitors!$A$119:$E$134,2,FALSE)</f>
        <v>Dylan</v>
      </c>
      <c r="D3" t="str">
        <f>VLOOKUP($A3,Competitors!$A$119:$E$134,3,FALSE)</f>
        <v>Emerit</v>
      </c>
      <c r="E3" t="str">
        <f>VLOOKUP($A3,Competitors!$A$119:$E$134,5,FALSE)</f>
        <v>Wessex Wyvern MPC</v>
      </c>
      <c r="F3" s="6">
        <v>3.7657407407407409E-3</v>
      </c>
    </row>
    <row r="4" spans="1:6" x14ac:dyDescent="0.35">
      <c r="A4">
        <v>1</v>
      </c>
      <c r="B4" t="str">
        <f>VLOOKUP($A4,Competitors!$A$119:$E$134,4,FALSE)</f>
        <v>Under 13 Boys</v>
      </c>
      <c r="C4" t="str">
        <f>VLOOKUP($A4,Competitors!$A$119:$E$134,2,FALSE)</f>
        <v>Callum</v>
      </c>
      <c r="D4" t="str">
        <f>VLOOKUP($A4,Competitors!$A$119:$E$134,3,FALSE)</f>
        <v>Le Roux</v>
      </c>
      <c r="E4" t="str">
        <f>VLOOKUP($A4,Competitors!$A$119:$E$134,5,FALSE)</f>
        <v>Leweston Pentathlon Academy</v>
      </c>
      <c r="F4" s="6">
        <v>3.8606481481481482E-3</v>
      </c>
    </row>
    <row r="5" spans="1:6" x14ac:dyDescent="0.35">
      <c r="A5">
        <v>5</v>
      </c>
      <c r="B5" t="str">
        <f>VLOOKUP($A5,Competitors!$A$119:$E$134,4,FALSE)</f>
        <v>Under 13 Boys</v>
      </c>
      <c r="C5" t="str">
        <f>VLOOKUP($A5,Competitors!$A$119:$E$134,2,FALSE)</f>
        <v>Christopher</v>
      </c>
      <c r="D5" t="str">
        <f>VLOOKUP($A5,Competitors!$A$119:$E$134,3,FALSE)</f>
        <v>Mairis</v>
      </c>
      <c r="E5" t="str">
        <f>VLOOKUP($A5,Competitors!$A$119:$E$134,5,FALSE)</f>
        <v>Wessex Wyvern MPC</v>
      </c>
      <c r="F5" s="6">
        <v>4.1694444444444444E-3</v>
      </c>
    </row>
    <row r="6" spans="1:6" x14ac:dyDescent="0.35">
      <c r="A6">
        <v>7</v>
      </c>
      <c r="B6" t="str">
        <f>VLOOKUP($A6,Competitors!$A$119:$E$134,4,FALSE)</f>
        <v>Under 13 Boys</v>
      </c>
      <c r="C6" t="str">
        <f>VLOOKUP($A6,Competitors!$A$119:$E$134,2,FALSE)</f>
        <v>Joseph</v>
      </c>
      <c r="D6" t="str">
        <f>VLOOKUP($A6,Competitors!$A$119:$E$134,3,FALSE)</f>
        <v>Barlow</v>
      </c>
      <c r="E6" t="str">
        <f>VLOOKUP($A6,Competitors!$A$119:$E$134,5,FALSE)</f>
        <v>Unaffiliated</v>
      </c>
      <c r="F6" s="6">
        <v>4.2388888888888893E-3</v>
      </c>
    </row>
    <row r="7" spans="1:6" x14ac:dyDescent="0.35">
      <c r="A7">
        <v>16</v>
      </c>
      <c r="B7" t="str">
        <f>VLOOKUP($A7,Competitors!$A$119:$E$134,4,FALSE)</f>
        <v>Under 13 Boys</v>
      </c>
      <c r="C7" t="str">
        <f>VLOOKUP($A7,Competitors!$A$119:$E$134,2,FALSE)</f>
        <v>Declan  </v>
      </c>
      <c r="D7" t="str">
        <f>VLOOKUP($A7,Competitors!$A$119:$E$134,3,FALSE)</f>
        <v>O’Connell</v>
      </c>
      <c r="E7" t="str">
        <f>VLOOKUP($A7,Competitors!$A$119:$E$134,5,FALSE)</f>
        <v>Wessex Wyvern MPC</v>
      </c>
      <c r="F7" s="6">
        <v>4.3009259259259259E-3</v>
      </c>
    </row>
    <row r="8" spans="1:6" x14ac:dyDescent="0.35">
      <c r="A8">
        <v>15</v>
      </c>
      <c r="B8" t="str">
        <f>VLOOKUP($A8,Competitors!$A$119:$E$134,4,FALSE)</f>
        <v>Under 13 Boys</v>
      </c>
      <c r="C8" t="str">
        <f>VLOOKUP($A8,Competitors!$A$119:$E$134,2,FALSE)</f>
        <v>Pip</v>
      </c>
      <c r="D8" t="str">
        <f>VLOOKUP($A8,Competitors!$A$119:$E$134,3,FALSE)</f>
        <v>Pardoe</v>
      </c>
      <c r="E8" t="str">
        <f>VLOOKUP($A8,Competitors!$A$119:$E$134,5,FALSE)</f>
        <v>Unaffiliated</v>
      </c>
      <c r="F8" s="6">
        <v>4.3223379629629627E-3</v>
      </c>
    </row>
    <row r="9" spans="1:6" x14ac:dyDescent="0.35">
      <c r="A9">
        <v>4</v>
      </c>
      <c r="B9" t="str">
        <f>VLOOKUP($A9,Competitors!$A$119:$E$134,4,FALSE)</f>
        <v>Under 13 Boys</v>
      </c>
      <c r="C9" t="str">
        <f>VLOOKUP($A9,Competitors!$A$119:$E$134,2,FALSE)</f>
        <v>Henry</v>
      </c>
      <c r="D9" t="str">
        <f>VLOOKUP($A9,Competitors!$A$119:$E$134,3,FALSE)</f>
        <v>Martin</v>
      </c>
      <c r="E9" t="str">
        <f>VLOOKUP($A9,Competitors!$A$119:$E$134,5,FALSE)</f>
        <v>Leweston Pentathlon Academy</v>
      </c>
      <c r="F9" s="6">
        <v>4.4020833333333334E-3</v>
      </c>
    </row>
    <row r="10" spans="1:6" x14ac:dyDescent="0.35">
      <c r="A10">
        <v>9</v>
      </c>
      <c r="B10" t="str">
        <f>VLOOKUP($A10,Competitors!$A$119:$E$134,4,FALSE)</f>
        <v>Under 13 Boys</v>
      </c>
      <c r="C10" t="str">
        <f>VLOOKUP($A10,Competitors!$A$119:$E$134,2,FALSE)</f>
        <v>Devon</v>
      </c>
      <c r="D10" t="str">
        <f>VLOOKUP($A10,Competitors!$A$119:$E$134,3,FALSE)</f>
        <v>Turner-Clarke</v>
      </c>
      <c r="E10" t="str">
        <f>VLOOKUP($A10,Competitors!$A$119:$E$134,5,FALSE)</f>
        <v>Unaffiliated</v>
      </c>
      <c r="F10" s="6">
        <v>4.4065972222222223E-3</v>
      </c>
    </row>
    <row r="11" spans="1:6" x14ac:dyDescent="0.35">
      <c r="A11">
        <v>11</v>
      </c>
      <c r="B11" t="str">
        <f>VLOOKUP($A11,Competitors!$A$119:$E$134,4,FALSE)</f>
        <v>Under 13 Boys</v>
      </c>
      <c r="C11" t="str">
        <f>VLOOKUP($A11,Competitors!$A$119:$E$134,2,FALSE)</f>
        <v>Aarav</v>
      </c>
      <c r="D11" t="str">
        <f>VLOOKUP($A11,Competitors!$A$119:$E$134,3,FALSE)</f>
        <v>Shah</v>
      </c>
      <c r="E11" t="str">
        <f>VLOOKUP($A11,Competitors!$A$119:$E$134,5,FALSE)</f>
        <v>Warriors Pentathlon &amp; Athletic Club</v>
      </c>
      <c r="F11" s="6">
        <v>4.5631944444444444E-3</v>
      </c>
    </row>
    <row r="12" spans="1:6" x14ac:dyDescent="0.35">
      <c r="A12">
        <v>12</v>
      </c>
      <c r="B12" t="str">
        <f>VLOOKUP($A12,Competitors!$A$119:$E$134,4,FALSE)</f>
        <v>Under 13 Boys</v>
      </c>
      <c r="C12" t="str">
        <f>VLOOKUP($A12,Competitors!$A$119:$E$134,2,FALSE)</f>
        <v>Maison</v>
      </c>
      <c r="D12" t="str">
        <f>VLOOKUP($A12,Competitors!$A$119:$E$134,3,FALSE)</f>
        <v>Jennings Orr</v>
      </c>
      <c r="E12" t="str">
        <f>VLOOKUP($A12,Competitors!$A$119:$E$134,5,FALSE)</f>
        <v>Leweston Pentathlon Academy</v>
      </c>
      <c r="F12" s="6">
        <v>4.5756944444444447E-3</v>
      </c>
    </row>
    <row r="13" spans="1:6" x14ac:dyDescent="0.35">
      <c r="A13">
        <v>6</v>
      </c>
      <c r="B13" t="str">
        <f>VLOOKUP($A13,Competitors!$A$119:$E$134,4,FALSE)</f>
        <v>Under 13 Boys</v>
      </c>
      <c r="C13" t="str">
        <f>VLOOKUP($A13,Competitors!$A$119:$E$134,2,FALSE)</f>
        <v>Danny</v>
      </c>
      <c r="D13" t="str">
        <f>VLOOKUP($A13,Competitors!$A$119:$E$134,3,FALSE)</f>
        <v>Broadhead</v>
      </c>
      <c r="E13" t="str">
        <f>VLOOKUP($A13,Competitors!$A$119:$E$134,5,FALSE)</f>
        <v>Leweston Pentathlon Academy</v>
      </c>
      <c r="F13" s="6">
        <v>4.5780092592592591E-3</v>
      </c>
    </row>
    <row r="14" spans="1:6" x14ac:dyDescent="0.35">
      <c r="A14">
        <v>13</v>
      </c>
      <c r="B14" t="str">
        <f>VLOOKUP($A14,Competitors!$A$119:$E$134,4,FALSE)</f>
        <v>Under 13 Boys</v>
      </c>
      <c r="C14" t="str">
        <f>VLOOKUP($A14,Competitors!$A$119:$E$134,2,FALSE)</f>
        <v>Nathanael</v>
      </c>
      <c r="D14" t="str">
        <f>VLOOKUP($A14,Competitors!$A$119:$E$134,3,FALSE)</f>
        <v>Corthorn</v>
      </c>
      <c r="E14" t="str">
        <f>VLOOKUP($A14,Competitors!$A$119:$E$134,5,FALSE)</f>
        <v>Hazlegrove Preparatory School</v>
      </c>
      <c r="F14" s="6">
        <v>5.7152777777777783E-3</v>
      </c>
    </row>
    <row r="15" spans="1:6" x14ac:dyDescent="0.35">
      <c r="A15">
        <v>10</v>
      </c>
      <c r="B15" t="str">
        <f>VLOOKUP($A15,Competitors!$A$119:$E$134,4,FALSE)</f>
        <v>Under 13 Boys</v>
      </c>
      <c r="C15" t="str">
        <f>VLOOKUP($A15,Competitors!$A$119:$E$134,2,FALSE)</f>
        <v>Henry</v>
      </c>
      <c r="D15" t="str">
        <f>VLOOKUP($A15,Competitors!$A$119:$E$134,3,FALSE)</f>
        <v>Gardner</v>
      </c>
      <c r="E15" t="str">
        <f>VLOOKUP($A15,Competitors!$A$119:$E$134,5,FALSE)</f>
        <v>Wellington School (Somerset)</v>
      </c>
      <c r="F15" s="6">
        <v>6.5624999999999998E-3</v>
      </c>
    </row>
    <row r="16" spans="1:6" x14ac:dyDescent="0.35">
      <c r="A16">
        <v>2</v>
      </c>
      <c r="B16" t="str">
        <f>VLOOKUP($A16,Competitors!$A$119:$E$134,4,FALSE)</f>
        <v>Under 13 Boys</v>
      </c>
      <c r="C16" t="str">
        <f>VLOOKUP($A16,Competitors!$A$119:$E$134,2,FALSE)</f>
        <v>Harrison</v>
      </c>
      <c r="D16" t="str">
        <f>VLOOKUP($A16,Competitors!$A$119:$E$134,3,FALSE)</f>
        <v>Nocella</v>
      </c>
      <c r="E16" t="str">
        <f>VLOOKUP($A16,Competitors!$A$119:$E$134,5,FALSE)</f>
        <v>Wessex Wyvern MPC</v>
      </c>
      <c r="F16" s="6" t="s">
        <v>285</v>
      </c>
    </row>
    <row r="17" spans="1:7" x14ac:dyDescent="0.35">
      <c r="A17">
        <v>7</v>
      </c>
      <c r="B17" t="str">
        <f>VLOOKUP($A17,Competitors!$A$119:$E$134,4,FALSE)</f>
        <v>Under 13 Boys</v>
      </c>
      <c r="C17" t="str">
        <f>VLOOKUP($A17,Competitors!$A$119:$E$134,2,FALSE)</f>
        <v>Joseph</v>
      </c>
      <c r="D17" t="str">
        <f>VLOOKUP($A17,Competitors!$A$119:$E$134,3,FALSE)</f>
        <v>Barlow</v>
      </c>
      <c r="E17" t="str">
        <f>VLOOKUP($A17,Competitors!$A$119:$E$134,5,FALSE)</f>
        <v>Unaffiliated</v>
      </c>
      <c r="F17" s="6" t="s">
        <v>285</v>
      </c>
    </row>
    <row r="18" spans="1:7" x14ac:dyDescent="0.35">
      <c r="F18" s="4"/>
    </row>
    <row r="19" spans="1:7" x14ac:dyDescent="0.35">
      <c r="A19" t="s">
        <v>73</v>
      </c>
      <c r="F19" s="4"/>
    </row>
    <row r="21" spans="1:7" x14ac:dyDescent="0.35">
      <c r="A21" cm="1">
        <f t="array" ref="A21:F36">_xlfn._xlws.FILTER($A$2:$F$17,$B$2:$B$17=A19)</f>
        <v>8</v>
      </c>
      <c r="B21" t="str">
        <v>Under 13 Boys</v>
      </c>
      <c r="C21" t="str">
        <v>Joseph</v>
      </c>
      <c r="D21" t="str">
        <v>Bailey</v>
      </c>
      <c r="E21" t="str">
        <v>Leweston Pentathlon Academy</v>
      </c>
      <c r="F21" s="6">
        <v>3.7347222222222222E-3</v>
      </c>
      <c r="G21">
        <v>1</v>
      </c>
    </row>
    <row r="22" spans="1:7" x14ac:dyDescent="0.35">
      <c r="A22">
        <v>3</v>
      </c>
      <c r="B22" t="str">
        <v>Under 13 Boys</v>
      </c>
      <c r="C22" t="str">
        <v>Dylan</v>
      </c>
      <c r="D22" t="str">
        <v>Emerit</v>
      </c>
      <c r="E22" t="str">
        <v>Wessex Wyvern MPC</v>
      </c>
      <c r="F22" s="6">
        <v>3.7657407407407409E-3</v>
      </c>
      <c r="G22">
        <v>2</v>
      </c>
    </row>
    <row r="23" spans="1:7" x14ac:dyDescent="0.35">
      <c r="A23">
        <v>1</v>
      </c>
      <c r="B23" t="str">
        <v>Under 13 Boys</v>
      </c>
      <c r="C23" t="str">
        <v>Callum</v>
      </c>
      <c r="D23" t="str">
        <v>Le Roux</v>
      </c>
      <c r="E23" t="str">
        <v>Leweston Pentathlon Academy</v>
      </c>
      <c r="F23" s="6">
        <v>3.8606481481481482E-3</v>
      </c>
      <c r="G23">
        <v>3</v>
      </c>
    </row>
    <row r="24" spans="1:7" x14ac:dyDescent="0.35">
      <c r="A24">
        <v>5</v>
      </c>
      <c r="B24" t="str">
        <v>Under 13 Boys</v>
      </c>
      <c r="C24" t="str">
        <v>Christopher</v>
      </c>
      <c r="D24" t="str">
        <v>Mairis</v>
      </c>
      <c r="E24" t="str">
        <v>Wessex Wyvern MPC</v>
      </c>
      <c r="F24" s="6">
        <v>4.1694444444444444E-3</v>
      </c>
      <c r="G24">
        <v>4</v>
      </c>
    </row>
    <row r="25" spans="1:7" x14ac:dyDescent="0.35">
      <c r="A25">
        <v>7</v>
      </c>
      <c r="B25" t="str">
        <v>Under 13 Boys</v>
      </c>
      <c r="C25" t="str">
        <v>Joseph</v>
      </c>
      <c r="D25" t="str">
        <v>Barlow</v>
      </c>
      <c r="E25" t="str">
        <v>Unaffiliated</v>
      </c>
      <c r="F25" s="6">
        <v>4.2388888888888893E-3</v>
      </c>
      <c r="G25">
        <v>5</v>
      </c>
    </row>
    <row r="26" spans="1:7" x14ac:dyDescent="0.35">
      <c r="A26">
        <v>16</v>
      </c>
      <c r="B26" t="str">
        <v>Under 13 Boys</v>
      </c>
      <c r="C26" t="str">
        <v>Declan  </v>
      </c>
      <c r="D26" t="str">
        <v>O’Connell</v>
      </c>
      <c r="E26" t="str">
        <v>Wessex Wyvern MPC</v>
      </c>
      <c r="F26" s="6">
        <v>4.3009259259259259E-3</v>
      </c>
      <c r="G26">
        <v>6</v>
      </c>
    </row>
    <row r="27" spans="1:7" x14ac:dyDescent="0.35">
      <c r="A27">
        <v>15</v>
      </c>
      <c r="B27" t="str">
        <v>Under 13 Boys</v>
      </c>
      <c r="C27" t="str">
        <v>Pip</v>
      </c>
      <c r="D27" t="str">
        <v>Pardoe</v>
      </c>
      <c r="E27" t="str">
        <v>Unaffiliated</v>
      </c>
      <c r="F27" s="6">
        <v>4.3223379629629627E-3</v>
      </c>
      <c r="G27">
        <v>7</v>
      </c>
    </row>
    <row r="28" spans="1:7" x14ac:dyDescent="0.35">
      <c r="A28">
        <v>4</v>
      </c>
      <c r="B28" t="str">
        <v>Under 13 Boys</v>
      </c>
      <c r="C28" t="str">
        <v>Henry</v>
      </c>
      <c r="D28" t="str">
        <v>Martin</v>
      </c>
      <c r="E28" t="str">
        <v>Leweston Pentathlon Academy</v>
      </c>
      <c r="F28" s="6">
        <v>4.4020833333333334E-3</v>
      </c>
      <c r="G28">
        <v>8</v>
      </c>
    </row>
    <row r="29" spans="1:7" x14ac:dyDescent="0.35">
      <c r="A29">
        <v>9</v>
      </c>
      <c r="B29" t="str">
        <v>Under 13 Boys</v>
      </c>
      <c r="C29" t="str">
        <v>Devon</v>
      </c>
      <c r="D29" t="str">
        <v>Turner-Clarke</v>
      </c>
      <c r="E29" t="str">
        <v>Unaffiliated</v>
      </c>
      <c r="F29" s="6">
        <v>4.4065972222222223E-3</v>
      </c>
      <c r="G29">
        <v>9</v>
      </c>
    </row>
    <row r="30" spans="1:7" x14ac:dyDescent="0.35">
      <c r="A30">
        <v>11</v>
      </c>
      <c r="B30" t="str">
        <v>Under 13 Boys</v>
      </c>
      <c r="C30" t="str">
        <v>Aarav</v>
      </c>
      <c r="D30" t="str">
        <v>Shah</v>
      </c>
      <c r="E30" t="str">
        <v>Warriors Pentathlon &amp; Athletic Club</v>
      </c>
      <c r="F30" s="6">
        <v>4.5631944444444444E-3</v>
      </c>
      <c r="G30">
        <v>10</v>
      </c>
    </row>
    <row r="31" spans="1:7" x14ac:dyDescent="0.35">
      <c r="A31">
        <v>12</v>
      </c>
      <c r="B31" t="str">
        <v>Under 13 Boys</v>
      </c>
      <c r="C31" t="str">
        <v>Maison</v>
      </c>
      <c r="D31" t="str">
        <v>Jennings Orr</v>
      </c>
      <c r="E31" t="str">
        <v>Leweston Pentathlon Academy</v>
      </c>
      <c r="F31" s="6">
        <v>4.5756944444444447E-3</v>
      </c>
      <c r="G31">
        <v>11</v>
      </c>
    </row>
    <row r="32" spans="1:7" x14ac:dyDescent="0.35">
      <c r="A32">
        <v>6</v>
      </c>
      <c r="B32" t="str">
        <v>Under 13 Boys</v>
      </c>
      <c r="C32" t="str">
        <v>Danny</v>
      </c>
      <c r="D32" t="str">
        <v>Broadhead</v>
      </c>
      <c r="E32" t="str">
        <v>Leweston Pentathlon Academy</v>
      </c>
      <c r="F32" s="6">
        <v>4.5780092592592591E-3</v>
      </c>
      <c r="G32">
        <v>12</v>
      </c>
    </row>
    <row r="33" spans="1:7" x14ac:dyDescent="0.35">
      <c r="A33">
        <v>13</v>
      </c>
      <c r="B33" t="str">
        <v>Under 13 Boys</v>
      </c>
      <c r="C33" t="str">
        <v>Nathanael</v>
      </c>
      <c r="D33" t="str">
        <v>Corthorn</v>
      </c>
      <c r="E33" t="str">
        <v>Hazlegrove Preparatory School</v>
      </c>
      <c r="F33" s="6">
        <v>5.7152777777777783E-3</v>
      </c>
      <c r="G33">
        <v>13</v>
      </c>
    </row>
    <row r="34" spans="1:7" x14ac:dyDescent="0.35">
      <c r="A34">
        <v>10</v>
      </c>
      <c r="B34" t="str">
        <v>Under 13 Boys</v>
      </c>
      <c r="C34" t="str">
        <v>Henry</v>
      </c>
      <c r="D34" t="str">
        <v>Gardner</v>
      </c>
      <c r="E34" t="str">
        <v>Wellington School (Somerset)</v>
      </c>
      <c r="F34" s="6">
        <v>6.5624999999999998E-3</v>
      </c>
      <c r="G34">
        <v>14</v>
      </c>
    </row>
    <row r="35" spans="1:7" x14ac:dyDescent="0.35">
      <c r="A35">
        <v>2</v>
      </c>
      <c r="B35" t="str">
        <v>Under 13 Boys</v>
      </c>
      <c r="C35" t="str">
        <v>Harrison</v>
      </c>
      <c r="D35" t="str">
        <v>Nocella</v>
      </c>
      <c r="E35" t="str">
        <v>Wessex Wyvern MPC</v>
      </c>
      <c r="F35" s="6" t="str">
        <v>DNS</v>
      </c>
      <c r="G35">
        <v>15</v>
      </c>
    </row>
    <row r="36" spans="1:7" x14ac:dyDescent="0.35">
      <c r="A36">
        <v>7</v>
      </c>
      <c r="B36" t="str">
        <v>Under 13 Boys</v>
      </c>
      <c r="C36" t="str">
        <v>Joseph</v>
      </c>
      <c r="D36" t="str">
        <v>Barlow</v>
      </c>
      <c r="E36" t="str">
        <v>Unaffiliated</v>
      </c>
      <c r="F36" s="6" t="str">
        <v>DNS</v>
      </c>
      <c r="G36">
        <v>16</v>
      </c>
    </row>
    <row r="40" spans="1:7" x14ac:dyDescent="0.35">
      <c r="C40" t="s">
        <v>5</v>
      </c>
    </row>
    <row r="41" spans="1:7" x14ac:dyDescent="0.35">
      <c r="C41" s="7" t="s">
        <v>129</v>
      </c>
    </row>
    <row r="42" spans="1:7" x14ac:dyDescent="0.35">
      <c r="C42" t="str">
        <f>C21</f>
        <v>Joseph</v>
      </c>
      <c r="D42" t="str">
        <f>D21</f>
        <v>Bailey</v>
      </c>
      <c r="E42" t="str">
        <f>E21</f>
        <v>Leweston Pentathlon Academy</v>
      </c>
      <c r="F42" s="1">
        <f>F21</f>
        <v>3.7347222222222222E-3</v>
      </c>
    </row>
    <row r="43" spans="1:7" x14ac:dyDescent="0.35">
      <c r="C43" t="str">
        <f>C23</f>
        <v>Callum</v>
      </c>
      <c r="D43" t="str">
        <f>D23</f>
        <v>Le Roux</v>
      </c>
      <c r="E43" t="str">
        <f>E23</f>
        <v>Leweston Pentathlon Academy</v>
      </c>
      <c r="F43" s="1">
        <f>F23</f>
        <v>3.8606481481481482E-3</v>
      </c>
    </row>
    <row r="44" spans="1:7" x14ac:dyDescent="0.35">
      <c r="C44" t="str">
        <f>C28</f>
        <v>Henry</v>
      </c>
      <c r="D44" t="str">
        <f>D28</f>
        <v>Martin</v>
      </c>
      <c r="E44" t="str">
        <f>E28</f>
        <v>Leweston Pentathlon Academy</v>
      </c>
      <c r="F44" s="1">
        <f>F28</f>
        <v>4.4020833333333334E-3</v>
      </c>
    </row>
    <row r="45" spans="1:7" x14ac:dyDescent="0.35">
      <c r="F45" s="1">
        <f>SUM(F42:F44)</f>
        <v>1.1997453703703705E-2</v>
      </c>
    </row>
    <row r="48" spans="1:7" x14ac:dyDescent="0.35">
      <c r="C48" s="7" t="s">
        <v>132</v>
      </c>
    </row>
    <row r="49" spans="3:6" x14ac:dyDescent="0.35">
      <c r="C49" t="str">
        <f>C22</f>
        <v>Dylan</v>
      </c>
      <c r="D49" t="str">
        <f>D22</f>
        <v>Emerit</v>
      </c>
      <c r="E49" t="str">
        <f>E22</f>
        <v>Wessex Wyvern MPC</v>
      </c>
      <c r="F49" s="1">
        <f>F22</f>
        <v>3.7657407407407409E-3</v>
      </c>
    </row>
    <row r="50" spans="3:6" x14ac:dyDescent="0.35">
      <c r="C50" t="str">
        <f>C24</f>
        <v>Christopher</v>
      </c>
      <c r="D50" t="str">
        <f>D24</f>
        <v>Mairis</v>
      </c>
      <c r="E50" t="str">
        <f>E24</f>
        <v>Wessex Wyvern MPC</v>
      </c>
      <c r="F50" s="1">
        <f>F24</f>
        <v>4.1694444444444444E-3</v>
      </c>
    </row>
    <row r="51" spans="3:6" x14ac:dyDescent="0.35">
      <c r="C51" t="str">
        <f>C26</f>
        <v>Declan  </v>
      </c>
      <c r="D51" t="str">
        <f>D26</f>
        <v>O’Connell</v>
      </c>
      <c r="E51" t="str">
        <f>E26</f>
        <v>Wessex Wyvern MPC</v>
      </c>
      <c r="F51" s="1">
        <f>F26</f>
        <v>4.3009259259259259E-3</v>
      </c>
    </row>
    <row r="52" spans="3:6" x14ac:dyDescent="0.35">
      <c r="F52" s="1">
        <f>SUM(F49:F51)</f>
        <v>1.2236111111111111E-2</v>
      </c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FD6E-8E78-4793-B121-F00556285B71}">
  <sheetPr>
    <pageSetUpPr fitToPage="1"/>
  </sheetPr>
  <dimension ref="A2:G80"/>
  <sheetViews>
    <sheetView tabSelected="1" topLeftCell="A60" workbookViewId="0">
      <selection activeCell="A28" sqref="A28:G74"/>
    </sheetView>
  </sheetViews>
  <sheetFormatPr defaultRowHeight="14.5" x14ac:dyDescent="0.35"/>
  <cols>
    <col min="2" max="2" width="13.6328125" customWidth="1"/>
    <col min="3" max="3" width="26.36328125" customWidth="1"/>
    <col min="4" max="4" width="20.26953125" customWidth="1"/>
    <col min="5" max="5" width="21.54296875" customWidth="1"/>
  </cols>
  <sheetData>
    <row r="2" spans="1:6" x14ac:dyDescent="0.35">
      <c r="A2">
        <v>2</v>
      </c>
      <c r="B2" t="str">
        <f>VLOOKUP($A2,Competitors!$A$137:$E$160,4,FALSE)</f>
        <v>Under 11 Boys</v>
      </c>
      <c r="C2" t="str">
        <f>VLOOKUP($A2,Competitors!$A$137:$E$160,2,FALSE)</f>
        <v>William</v>
      </c>
      <c r="D2" t="str">
        <f>VLOOKUP($A2,Competitors!$A$137:$E$160,3,FALSE)</f>
        <v>Sim</v>
      </c>
      <c r="E2" t="str">
        <f>VLOOKUP($A2,Competitors!$A$137:$E$160,5,FALSE)</f>
        <v>Monkton Combe Pentathlon</v>
      </c>
      <c r="F2" s="6">
        <v>2.5391203703703704E-3</v>
      </c>
    </row>
    <row r="3" spans="1:6" x14ac:dyDescent="0.35">
      <c r="A3">
        <v>19</v>
      </c>
      <c r="B3" t="str">
        <f>VLOOKUP($A3,Competitors!$A$137:$E$160,4,FALSE)</f>
        <v>Under 11 Girls</v>
      </c>
      <c r="C3" t="str">
        <f>VLOOKUP($A3,Competitors!$A$137:$E$160,2,FALSE)</f>
        <v>Grace</v>
      </c>
      <c r="D3" t="str">
        <f>VLOOKUP($A3,Competitors!$A$137:$E$160,3,FALSE)</f>
        <v>Speyers</v>
      </c>
      <c r="E3" t="str">
        <f>VLOOKUP($A3,Competitors!$A$137:$E$160,5,FALSE)</f>
        <v>Millfield School</v>
      </c>
      <c r="F3" s="6">
        <v>2.692824074074074E-3</v>
      </c>
    </row>
    <row r="4" spans="1:6" x14ac:dyDescent="0.35">
      <c r="A4">
        <v>4</v>
      </c>
      <c r="B4" t="str">
        <f>VLOOKUP($A4,Competitors!$A$137:$E$160,4,FALSE)</f>
        <v>Under 11 Boys</v>
      </c>
      <c r="C4" t="str">
        <f>VLOOKUP($A4,Competitors!$A$137:$E$160,2,FALSE)</f>
        <v>Hugh</v>
      </c>
      <c r="D4" t="str">
        <f>VLOOKUP($A4,Competitors!$A$137:$E$160,3,FALSE)</f>
        <v>Garfield</v>
      </c>
      <c r="E4" t="str">
        <f>VLOOKUP($A4,Competitors!$A$137:$E$160,5,FALSE)</f>
        <v>Wessex Wyvern MPC</v>
      </c>
      <c r="F4" s="6">
        <v>2.7000000000000001E-3</v>
      </c>
    </row>
    <row r="5" spans="1:6" x14ac:dyDescent="0.35">
      <c r="A5">
        <v>5</v>
      </c>
      <c r="B5" t="str">
        <f>VLOOKUP($A5,Competitors!$A$137:$E$160,4,FALSE)</f>
        <v>Under 11 Boys</v>
      </c>
      <c r="C5" t="str">
        <f>VLOOKUP($A5,Competitors!$A$137:$E$160,2,FALSE)</f>
        <v>Blake</v>
      </c>
      <c r="D5" t="str">
        <f>VLOOKUP($A5,Competitors!$A$137:$E$160,3,FALSE)</f>
        <v>Morgan</v>
      </c>
      <c r="E5" t="str">
        <f>VLOOKUP($A5,Competitors!$A$137:$E$160,5,FALSE)</f>
        <v>Wessex Wyvern MPC</v>
      </c>
      <c r="F5" s="6">
        <v>2.7980324074074075E-3</v>
      </c>
    </row>
    <row r="6" spans="1:6" x14ac:dyDescent="0.35">
      <c r="A6">
        <v>9</v>
      </c>
      <c r="B6" t="str">
        <f>VLOOKUP($A6,Competitors!$A$137:$E$160,4,FALSE)</f>
        <v>Under 11 Boys</v>
      </c>
      <c r="C6" t="str">
        <f>VLOOKUP($A6,Competitors!$A$137:$E$160,2,FALSE)</f>
        <v>Dylan</v>
      </c>
      <c r="D6" t="str">
        <f>VLOOKUP($A6,Competitors!$A$137:$E$160,3,FALSE)</f>
        <v>May-John</v>
      </c>
      <c r="E6" t="str">
        <f>VLOOKUP($A6,Competitors!$A$137:$E$160,5,FALSE)</f>
        <v>Unaffiliated</v>
      </c>
      <c r="F6" s="6">
        <v>2.8086805555555556E-3</v>
      </c>
    </row>
    <row r="7" spans="1:6" x14ac:dyDescent="0.35">
      <c r="A7">
        <v>22</v>
      </c>
      <c r="B7" t="str">
        <f>VLOOKUP($A7,Competitors!$A$137:$E$160,4,FALSE)</f>
        <v>Under 11 Girls</v>
      </c>
      <c r="C7" t="str">
        <f>VLOOKUP($A7,Competitors!$A$137:$E$160,2,FALSE)</f>
        <v>Charlotte</v>
      </c>
      <c r="D7" t="str">
        <f>VLOOKUP($A7,Competitors!$A$137:$E$160,3,FALSE)</f>
        <v>Osborn</v>
      </c>
      <c r="E7" t="str">
        <f>VLOOKUP($A7,Competitors!$A$137:$E$160,5,FALSE)</f>
        <v>Monkton Combe Pentathlon</v>
      </c>
      <c r="F7" s="6">
        <v>2.8534722222222221E-3</v>
      </c>
    </row>
    <row r="8" spans="1:6" x14ac:dyDescent="0.35">
      <c r="A8">
        <v>1</v>
      </c>
      <c r="B8" t="str">
        <f>VLOOKUP($A8,Competitors!$A$137:$E$160,4,FALSE)</f>
        <v>Under 11 Boys</v>
      </c>
      <c r="C8" t="str">
        <f>VLOOKUP($A8,Competitors!$A$137:$E$160,2,FALSE)</f>
        <v>Zachary</v>
      </c>
      <c r="D8" t="str">
        <f>VLOOKUP($A8,Competitors!$A$137:$E$160,3,FALSE)</f>
        <v>Dowden</v>
      </c>
      <c r="E8" t="str">
        <f>VLOOKUP($A8,Competitors!$A$137:$E$160,5,FALSE)</f>
        <v>Millfield School</v>
      </c>
      <c r="F8" s="6">
        <v>2.9401620370370371E-3</v>
      </c>
    </row>
    <row r="9" spans="1:6" x14ac:dyDescent="0.35">
      <c r="A9">
        <v>23</v>
      </c>
      <c r="B9" t="str">
        <f>VLOOKUP($A9,Competitors!$A$137:$E$160,4,FALSE)</f>
        <v>Under 11 Girls</v>
      </c>
      <c r="C9" t="str">
        <f>VLOOKUP($A9,Competitors!$A$137:$E$160,2,FALSE)</f>
        <v xml:space="preserve">Milly </v>
      </c>
      <c r="D9" t="str">
        <f>VLOOKUP($A9,Competitors!$A$137:$E$160,3,FALSE)</f>
        <v xml:space="preserve">Airey </v>
      </c>
      <c r="E9" t="str">
        <f>VLOOKUP($A9,Competitors!$A$137:$E$160,5,FALSE)</f>
        <v>Warriors Pentathlon &amp; Athletic Club</v>
      </c>
      <c r="F9" s="6">
        <v>2.9438657407407408E-3</v>
      </c>
    </row>
    <row r="10" spans="1:6" x14ac:dyDescent="0.35">
      <c r="A10">
        <v>3</v>
      </c>
      <c r="B10" t="str">
        <f>VLOOKUP($A10,Competitors!$A$137:$E$160,4,FALSE)</f>
        <v>Under 11 Boys</v>
      </c>
      <c r="C10" t="str">
        <f>VLOOKUP($A10,Competitors!$A$137:$E$160,2,FALSE)</f>
        <v>Jasper</v>
      </c>
      <c r="D10" t="str">
        <f>VLOOKUP($A10,Competitors!$A$137:$E$160,3,FALSE)</f>
        <v>Maddock</v>
      </c>
      <c r="E10" t="str">
        <f>VLOOKUP($A10,Competitors!$A$137:$E$160,5,FALSE)</f>
        <v>Wessex Wyvern MPC</v>
      </c>
      <c r="F10" s="6">
        <v>3.0053240740740743E-3</v>
      </c>
    </row>
    <row r="11" spans="1:6" x14ac:dyDescent="0.35">
      <c r="A11">
        <v>7</v>
      </c>
      <c r="B11" t="str">
        <f>VLOOKUP($A11,Competitors!$A$137:$E$160,4,FALSE)</f>
        <v>Under 11 Boys</v>
      </c>
      <c r="C11" t="str">
        <f>VLOOKUP($A11,Competitors!$A$137:$E$160,2,FALSE)</f>
        <v>Pip</v>
      </c>
      <c r="D11" t="str">
        <f>VLOOKUP($A11,Competitors!$A$137:$E$160,3,FALSE)</f>
        <v>Barlow</v>
      </c>
      <c r="E11" t="str">
        <f>VLOOKUP($A11,Competitors!$A$137:$E$160,5,FALSE)</f>
        <v>Unaffiliated</v>
      </c>
      <c r="F11" s="6">
        <v>3.0237268518518517E-3</v>
      </c>
    </row>
    <row r="12" spans="1:6" x14ac:dyDescent="0.35">
      <c r="A12">
        <v>21</v>
      </c>
      <c r="B12" t="str">
        <f>VLOOKUP($A12,Competitors!$A$137:$E$160,4,FALSE)</f>
        <v>Under 11 Girls</v>
      </c>
      <c r="C12" t="str">
        <f>VLOOKUP($A12,Competitors!$A$137:$E$160,2,FALSE)</f>
        <v>Kemi</v>
      </c>
      <c r="D12" t="str">
        <f>VLOOKUP($A12,Competitors!$A$137:$E$160,3,FALSE)</f>
        <v>Spottiswoode</v>
      </c>
      <c r="E12" t="str">
        <f>VLOOKUP($A12,Competitors!$A$137:$E$160,5,FALSE)</f>
        <v>Taunton School</v>
      </c>
      <c r="F12" s="6">
        <v>3.0611111111111112E-3</v>
      </c>
    </row>
    <row r="13" spans="1:6" x14ac:dyDescent="0.35">
      <c r="A13">
        <v>11</v>
      </c>
      <c r="B13" t="str">
        <f>VLOOKUP($A13,Competitors!$A$137:$E$160,4,FALSE)</f>
        <v>Under 11 Boys</v>
      </c>
      <c r="C13" t="str">
        <f>VLOOKUP($A13,Competitors!$A$137:$E$160,2,FALSE)</f>
        <v>Hugo</v>
      </c>
      <c r="D13" t="str">
        <f>VLOOKUP($A13,Competitors!$A$137:$E$160,3,FALSE)</f>
        <v>Dickens</v>
      </c>
      <c r="E13" t="str">
        <f>VLOOKUP($A13,Competitors!$A$137:$E$160,5,FALSE)</f>
        <v>Ashford School Pentathlon</v>
      </c>
      <c r="F13" s="6">
        <v>3.0873842592592593E-3</v>
      </c>
    </row>
    <row r="14" spans="1:6" x14ac:dyDescent="0.35">
      <c r="A14">
        <v>20</v>
      </c>
      <c r="B14" t="str">
        <f>VLOOKUP($A14,Competitors!$A$137:$E$160,4,FALSE)</f>
        <v>Under 11 Girls</v>
      </c>
      <c r="C14" t="str">
        <f>VLOOKUP($A14,Competitors!$A$137:$E$160,2,FALSE)</f>
        <v>Neve</v>
      </c>
      <c r="D14" t="str">
        <f>VLOOKUP($A14,Competitors!$A$137:$E$160,3,FALSE)</f>
        <v>Corthorn</v>
      </c>
      <c r="E14" t="str">
        <f>VLOOKUP($A14,Competitors!$A$137:$E$160,5,FALSE)</f>
        <v>Hazlegrove Preparatory School</v>
      </c>
      <c r="F14" s="6">
        <v>3.1557870370370368E-3</v>
      </c>
    </row>
    <row r="15" spans="1:6" x14ac:dyDescent="0.35">
      <c r="A15">
        <v>14</v>
      </c>
      <c r="B15" t="str">
        <f>VLOOKUP($A15,Competitors!$A$137:$E$160,4,FALSE)</f>
        <v>Under 11 Girls</v>
      </c>
      <c r="C15" t="str">
        <f>VLOOKUP($A15,Competitors!$A$137:$E$160,2,FALSE)</f>
        <v>Annabelle</v>
      </c>
      <c r="D15" t="str">
        <f>VLOOKUP($A15,Competitors!$A$137:$E$160,3,FALSE)</f>
        <v>Lee</v>
      </c>
      <c r="E15" t="str">
        <f>VLOOKUP($A15,Competitors!$A$137:$E$160,5,FALSE)</f>
        <v>Wessex Wyvern MPC</v>
      </c>
      <c r="F15" s="6">
        <v>3.2425925925925921E-3</v>
      </c>
    </row>
    <row r="16" spans="1:6" x14ac:dyDescent="0.35">
      <c r="A16">
        <v>10</v>
      </c>
      <c r="B16" t="str">
        <f>VLOOKUP($A16,Competitors!$A$137:$E$160,4,FALSE)</f>
        <v>Under 11 Boys</v>
      </c>
      <c r="C16" t="str">
        <f>VLOOKUP($A16,Competitors!$A$137:$E$160,2,FALSE)</f>
        <v>Rufus</v>
      </c>
      <c r="D16" t="str">
        <f>VLOOKUP($A16,Competitors!$A$137:$E$160,3,FALSE)</f>
        <v>Pardoe</v>
      </c>
      <c r="E16" t="str">
        <f>VLOOKUP($A16,Competitors!$A$137:$E$160,5,FALSE)</f>
        <v>Unaffiliated</v>
      </c>
      <c r="F16" s="6">
        <v>3.3604166666666669E-3</v>
      </c>
    </row>
    <row r="17" spans="1:7" x14ac:dyDescent="0.35">
      <c r="A17">
        <v>6</v>
      </c>
      <c r="B17" t="str">
        <f>VLOOKUP($A17,Competitors!$A$137:$E$160,4,FALSE)</f>
        <v>Under 11 Boys</v>
      </c>
      <c r="C17" t="str">
        <f>VLOOKUP($A17,Competitors!$A$137:$E$160,2,FALSE)</f>
        <v>Frederick</v>
      </c>
      <c r="D17" t="str">
        <f>VLOOKUP($A17,Competitors!$A$137:$E$160,3,FALSE)</f>
        <v>Sim</v>
      </c>
      <c r="E17" t="str">
        <f>VLOOKUP($A17,Competitors!$A$137:$E$160,5,FALSE)</f>
        <v>Unaffiliated</v>
      </c>
      <c r="F17" s="6">
        <v>3.3641203703703702E-3</v>
      </c>
    </row>
    <row r="18" spans="1:7" x14ac:dyDescent="0.35">
      <c r="A18">
        <v>17</v>
      </c>
      <c r="B18" t="str">
        <f>VLOOKUP($A18,Competitors!$A$137:$E$160,4,FALSE)</f>
        <v>Under 11 Girls</v>
      </c>
      <c r="C18" t="str">
        <f>VLOOKUP($A18,Competitors!$A$137:$E$160,2,FALSE)</f>
        <v>Honey</v>
      </c>
      <c r="D18" t="str">
        <f>VLOOKUP($A18,Competitors!$A$137:$E$160,3,FALSE)</f>
        <v>Lawford</v>
      </c>
      <c r="E18" t="str">
        <f>VLOOKUP($A18,Competitors!$A$137:$E$160,5,FALSE)</f>
        <v>Millfield School</v>
      </c>
      <c r="F18" s="6">
        <v>3.368518518518519E-3</v>
      </c>
    </row>
    <row r="19" spans="1:7" x14ac:dyDescent="0.35">
      <c r="A19">
        <v>12</v>
      </c>
      <c r="B19" t="str">
        <f>VLOOKUP($A19,Competitors!$A$137:$E$160,4,FALSE)</f>
        <v>Under 11 Girls</v>
      </c>
      <c r="C19" t="str">
        <f>VLOOKUP($A19,Competitors!$A$137:$E$160,2,FALSE)</f>
        <v>Gabriella</v>
      </c>
      <c r="D19" t="str">
        <f>VLOOKUP($A19,Competitors!$A$137:$E$160,3,FALSE)</f>
        <v>Goggin</v>
      </c>
      <c r="E19" t="str">
        <f>VLOOKUP($A19,Competitors!$A$137:$E$160,5,FALSE)</f>
        <v>Leweston Pentathlon Academy</v>
      </c>
      <c r="F19" s="6">
        <v>3.4284722222222225E-3</v>
      </c>
    </row>
    <row r="20" spans="1:7" x14ac:dyDescent="0.35">
      <c r="A20">
        <v>8</v>
      </c>
      <c r="B20" t="str">
        <f>VLOOKUP($A20,Competitors!$A$137:$E$160,4,FALSE)</f>
        <v>Under 11 Boys</v>
      </c>
      <c r="C20" t="str">
        <f>VLOOKUP($A20,Competitors!$A$137:$E$160,2,FALSE)</f>
        <v>Wolf</v>
      </c>
      <c r="D20" t="str">
        <f>VLOOKUP($A20,Competitors!$A$137:$E$160,3,FALSE)</f>
        <v>Armand Smith</v>
      </c>
      <c r="E20" t="str">
        <f>VLOOKUP($A20,Competitors!$A$137:$E$160,5,FALSE)</f>
        <v>Unaffiliated</v>
      </c>
      <c r="F20" s="6">
        <v>3.6491898148148152E-3</v>
      </c>
    </row>
    <row r="21" spans="1:7" x14ac:dyDescent="0.35">
      <c r="A21">
        <v>15</v>
      </c>
      <c r="B21" t="str">
        <f>VLOOKUP($A21,Competitors!$A$137:$E$160,4,FALSE)</f>
        <v>Under 11 Girls</v>
      </c>
      <c r="C21" t="str">
        <f>VLOOKUP($A21,Competitors!$A$137:$E$160,2,FALSE)</f>
        <v>Anna</v>
      </c>
      <c r="D21" t="str">
        <f>VLOOKUP($A21,Competitors!$A$137:$E$160,3,FALSE)</f>
        <v>Barlow</v>
      </c>
      <c r="E21" t="str">
        <f>VLOOKUP($A21,Competitors!$A$137:$E$160,5,FALSE)</f>
        <v>Unaffiliated</v>
      </c>
      <c r="F21" s="6">
        <v>3.6694444444444448E-3</v>
      </c>
    </row>
    <row r="22" spans="1:7" x14ac:dyDescent="0.35">
      <c r="A22">
        <v>18</v>
      </c>
      <c r="B22" t="str">
        <f>VLOOKUP($A22,Competitors!$A$137:$E$160,4,FALSE)</f>
        <v>Under 11 Girls</v>
      </c>
      <c r="C22" t="str">
        <f>VLOOKUP($A22,Competitors!$A$137:$E$160,2,FALSE)</f>
        <v>Daisy</v>
      </c>
      <c r="D22" t="str">
        <f>VLOOKUP($A22,Competitors!$A$137:$E$160,3,FALSE)</f>
        <v>Gibbons</v>
      </c>
      <c r="E22" t="str">
        <f>VLOOKUP($A22,Competitors!$A$137:$E$160,5,FALSE)</f>
        <v>Wessex Wyvern MPC</v>
      </c>
      <c r="F22" s="6">
        <v>3.6888888888888891E-3</v>
      </c>
    </row>
    <row r="23" spans="1:7" x14ac:dyDescent="0.35">
      <c r="A23">
        <v>13</v>
      </c>
      <c r="B23" t="str">
        <f>VLOOKUP($A23,Competitors!$A$137:$E$160,4,FALSE)</f>
        <v>Under 11 Boys</v>
      </c>
      <c r="C23" t="str">
        <f>VLOOKUP($A23,Competitors!$A$137:$E$160,2,FALSE)</f>
        <v>Max</v>
      </c>
      <c r="D23" t="str">
        <f>VLOOKUP($A23,Competitors!$A$137:$E$160,3,FALSE)</f>
        <v>Frost</v>
      </c>
      <c r="E23" t="str">
        <f>VLOOKUP($A23,Competitors!$A$137:$E$160,5,FALSE)</f>
        <v>Wellington School</v>
      </c>
      <c r="F23" s="6">
        <v>3.8696759259259261E-3</v>
      </c>
    </row>
    <row r="24" spans="1:7" x14ac:dyDescent="0.35">
      <c r="A24">
        <v>16</v>
      </c>
      <c r="B24" t="str">
        <f>VLOOKUP($A24,Competitors!$A$137:$E$160,4,FALSE)</f>
        <v>Under 11 Girls</v>
      </c>
      <c r="C24" t="str">
        <f>VLOOKUP($A24,Competitors!$A$137:$E$160,2,FALSE)</f>
        <v>Zara</v>
      </c>
      <c r="D24" t="str">
        <f>VLOOKUP($A24,Competitors!$A$137:$E$160,3,FALSE)</f>
        <v>Glasper</v>
      </c>
      <c r="E24" t="str">
        <f>VLOOKUP($A24,Competitors!$A$137:$E$160,5,FALSE)</f>
        <v>Millfield School</v>
      </c>
      <c r="F24" s="6">
        <v>4.1048611111111103E-3</v>
      </c>
    </row>
    <row r="25" spans="1:7" x14ac:dyDescent="0.35">
      <c r="F25" s="6"/>
    </row>
    <row r="26" spans="1:7" x14ac:dyDescent="0.35">
      <c r="F26" s="6"/>
    </row>
    <row r="27" spans="1:7" x14ac:dyDescent="0.35">
      <c r="F27" s="4"/>
    </row>
    <row r="28" spans="1:7" x14ac:dyDescent="0.35">
      <c r="A28" t="s">
        <v>60</v>
      </c>
      <c r="F28" s="4"/>
    </row>
    <row r="30" spans="1:7" x14ac:dyDescent="0.35">
      <c r="A30" cm="1">
        <f t="array" ref="A30:F41">_xlfn._xlws.FILTER($A$2:$F$25,$B$2:$B$25=A28)</f>
        <v>2</v>
      </c>
      <c r="B30" t="str">
        <v>Under 11 Boys</v>
      </c>
      <c r="C30" t="str">
        <v>William</v>
      </c>
      <c r="D30" t="str">
        <v>Sim</v>
      </c>
      <c r="E30" t="str">
        <v>Monkton Combe Pentathlon</v>
      </c>
      <c r="F30" s="6">
        <v>2.5391203703703704E-3</v>
      </c>
      <c r="G30">
        <v>1</v>
      </c>
    </row>
    <row r="31" spans="1:7" x14ac:dyDescent="0.35">
      <c r="A31">
        <v>4</v>
      </c>
      <c r="B31" t="str">
        <v>Under 11 Boys</v>
      </c>
      <c r="C31" t="str">
        <v>Hugh</v>
      </c>
      <c r="D31" t="str">
        <v>Garfield</v>
      </c>
      <c r="E31" t="str">
        <v>Wessex Wyvern MPC</v>
      </c>
      <c r="F31" s="6">
        <v>2.7000000000000001E-3</v>
      </c>
      <c r="G31">
        <v>2</v>
      </c>
    </row>
    <row r="32" spans="1:7" x14ac:dyDescent="0.35">
      <c r="A32">
        <v>5</v>
      </c>
      <c r="B32" t="str">
        <v>Under 11 Boys</v>
      </c>
      <c r="C32" t="str">
        <v>Blake</v>
      </c>
      <c r="D32" t="str">
        <v>Morgan</v>
      </c>
      <c r="E32" t="str">
        <v>Wessex Wyvern MPC</v>
      </c>
      <c r="F32" s="6">
        <v>2.7980324074074075E-3</v>
      </c>
      <c r="G32">
        <v>3</v>
      </c>
    </row>
    <row r="33" spans="1:7" x14ac:dyDescent="0.35">
      <c r="A33">
        <v>9</v>
      </c>
      <c r="B33" t="str">
        <v>Under 11 Boys</v>
      </c>
      <c r="C33" t="str">
        <v>Dylan</v>
      </c>
      <c r="D33" t="str">
        <v>May-John</v>
      </c>
      <c r="E33" t="str">
        <v>Unaffiliated</v>
      </c>
      <c r="F33" s="6">
        <v>2.8086805555555556E-3</v>
      </c>
      <c r="G33">
        <v>4</v>
      </c>
    </row>
    <row r="34" spans="1:7" x14ac:dyDescent="0.35">
      <c r="A34">
        <v>1</v>
      </c>
      <c r="B34" t="str">
        <v>Under 11 Boys</v>
      </c>
      <c r="C34" t="str">
        <v>Zachary</v>
      </c>
      <c r="D34" t="str">
        <v>Dowden</v>
      </c>
      <c r="E34" t="str">
        <v>Millfield School</v>
      </c>
      <c r="F34" s="6">
        <v>2.9401620370370371E-3</v>
      </c>
      <c r="G34">
        <v>5</v>
      </c>
    </row>
    <row r="35" spans="1:7" x14ac:dyDescent="0.35">
      <c r="A35">
        <v>3</v>
      </c>
      <c r="B35" t="str">
        <v>Under 11 Boys</v>
      </c>
      <c r="C35" t="str">
        <v>Jasper</v>
      </c>
      <c r="D35" t="str">
        <v>Maddock</v>
      </c>
      <c r="E35" t="str">
        <v>Wessex Wyvern MPC</v>
      </c>
      <c r="F35" s="6">
        <v>3.0053240740740743E-3</v>
      </c>
      <c r="G35">
        <v>6</v>
      </c>
    </row>
    <row r="36" spans="1:7" x14ac:dyDescent="0.35">
      <c r="A36">
        <v>7</v>
      </c>
      <c r="B36" t="str">
        <v>Under 11 Boys</v>
      </c>
      <c r="C36" t="str">
        <v>Pip</v>
      </c>
      <c r="D36" t="str">
        <v>Barlow</v>
      </c>
      <c r="E36" t="str">
        <v>Unaffiliated</v>
      </c>
      <c r="F36" s="6">
        <v>3.0237268518518517E-3</v>
      </c>
      <c r="G36">
        <v>7</v>
      </c>
    </row>
    <row r="37" spans="1:7" x14ac:dyDescent="0.35">
      <c r="A37">
        <v>11</v>
      </c>
      <c r="B37" t="str">
        <v>Under 11 Boys</v>
      </c>
      <c r="C37" t="str">
        <v>Hugo</v>
      </c>
      <c r="D37" t="str">
        <v>Dickens</v>
      </c>
      <c r="E37" t="str">
        <v>Ashford School Pentathlon</v>
      </c>
      <c r="F37" s="6">
        <v>3.0873842592592593E-3</v>
      </c>
      <c r="G37">
        <v>8</v>
      </c>
    </row>
    <row r="38" spans="1:7" x14ac:dyDescent="0.35">
      <c r="A38">
        <v>10</v>
      </c>
      <c r="B38" t="str">
        <v>Under 11 Boys</v>
      </c>
      <c r="C38" t="str">
        <v>Rufus</v>
      </c>
      <c r="D38" t="str">
        <v>Pardoe</v>
      </c>
      <c r="E38" t="str">
        <v>Unaffiliated</v>
      </c>
      <c r="F38" s="6">
        <v>3.3604166666666669E-3</v>
      </c>
      <c r="G38">
        <v>9</v>
      </c>
    </row>
    <row r="39" spans="1:7" x14ac:dyDescent="0.35">
      <c r="A39">
        <v>6</v>
      </c>
      <c r="B39" t="str">
        <v>Under 11 Boys</v>
      </c>
      <c r="C39" t="str">
        <v>Frederick</v>
      </c>
      <c r="D39" t="str">
        <v>Sim</v>
      </c>
      <c r="E39" t="str">
        <v>Unaffiliated</v>
      </c>
      <c r="F39" s="6">
        <v>3.3641203703703702E-3</v>
      </c>
      <c r="G39">
        <v>10</v>
      </c>
    </row>
    <row r="40" spans="1:7" x14ac:dyDescent="0.35">
      <c r="A40">
        <v>8</v>
      </c>
      <c r="B40" t="str">
        <v>Under 11 Boys</v>
      </c>
      <c r="C40" t="str">
        <v>Wolf</v>
      </c>
      <c r="D40" t="str">
        <v>Armand Smith</v>
      </c>
      <c r="E40" t="str">
        <v>Unaffiliated</v>
      </c>
      <c r="F40" s="6">
        <v>3.6491898148148152E-3</v>
      </c>
      <c r="G40">
        <v>11</v>
      </c>
    </row>
    <row r="41" spans="1:7" x14ac:dyDescent="0.35">
      <c r="A41">
        <v>13</v>
      </c>
      <c r="B41" t="str">
        <v>Under 11 Boys</v>
      </c>
      <c r="C41" t="str">
        <v>Max</v>
      </c>
      <c r="D41" t="str">
        <v>Frost</v>
      </c>
      <c r="E41" t="str">
        <v>Wellington School</v>
      </c>
      <c r="F41" s="6">
        <v>3.8696759259259261E-3</v>
      </c>
      <c r="G41">
        <v>12</v>
      </c>
    </row>
    <row r="42" spans="1:7" x14ac:dyDescent="0.35">
      <c r="F42" s="6"/>
    </row>
    <row r="43" spans="1:7" x14ac:dyDescent="0.35">
      <c r="F43" s="6"/>
    </row>
    <row r="44" spans="1:7" x14ac:dyDescent="0.35">
      <c r="F44" s="6"/>
    </row>
    <row r="45" spans="1:7" x14ac:dyDescent="0.35">
      <c r="A45" t="s">
        <v>66</v>
      </c>
      <c r="F45" s="6"/>
    </row>
    <row r="46" spans="1:7" x14ac:dyDescent="0.35">
      <c r="F46" s="6"/>
    </row>
    <row r="47" spans="1:7" x14ac:dyDescent="0.35">
      <c r="A47" cm="1">
        <f t="array" ref="A47:F57">_xlfn._xlws.FILTER($A$2:$F$25,$B$2:$B$25=A45)</f>
        <v>19</v>
      </c>
      <c r="B47" t="str">
        <v>Under 11 Girls</v>
      </c>
      <c r="C47" t="str">
        <v>Grace</v>
      </c>
      <c r="D47" t="str">
        <v>Speyers</v>
      </c>
      <c r="E47" t="str">
        <v>Millfield School</v>
      </c>
      <c r="F47" s="6">
        <v>2.692824074074074E-3</v>
      </c>
      <c r="G47">
        <v>1</v>
      </c>
    </row>
    <row r="48" spans="1:7" x14ac:dyDescent="0.35">
      <c r="A48">
        <v>22</v>
      </c>
      <c r="B48" t="str">
        <v>Under 11 Girls</v>
      </c>
      <c r="C48" t="str">
        <v>Charlotte</v>
      </c>
      <c r="D48" t="str">
        <v>Osborn</v>
      </c>
      <c r="E48" t="str">
        <v>Monkton Combe Pentathlon</v>
      </c>
      <c r="F48" s="6">
        <v>2.8534722222222221E-3</v>
      </c>
      <c r="G48">
        <v>2</v>
      </c>
    </row>
    <row r="49" spans="1:7" x14ac:dyDescent="0.35">
      <c r="A49">
        <v>23</v>
      </c>
      <c r="B49" t="str">
        <v>Under 11 Girls</v>
      </c>
      <c r="C49" t="str">
        <v xml:space="preserve">Milly </v>
      </c>
      <c r="D49" t="str">
        <v xml:space="preserve">Airey </v>
      </c>
      <c r="E49" t="str">
        <v>Warriors Pentathlon &amp; Athletic Club</v>
      </c>
      <c r="F49" s="6">
        <v>2.9438657407407408E-3</v>
      </c>
      <c r="G49">
        <v>3</v>
      </c>
    </row>
    <row r="50" spans="1:7" x14ac:dyDescent="0.35">
      <c r="A50">
        <v>21</v>
      </c>
      <c r="B50" t="str">
        <v>Under 11 Girls</v>
      </c>
      <c r="C50" t="str">
        <v>Kemi</v>
      </c>
      <c r="D50" t="str">
        <v>Spottiswoode</v>
      </c>
      <c r="E50" t="str">
        <v>Taunton School</v>
      </c>
      <c r="F50" s="6">
        <v>3.0611111111111112E-3</v>
      </c>
      <c r="G50">
        <v>4</v>
      </c>
    </row>
    <row r="51" spans="1:7" x14ac:dyDescent="0.35">
      <c r="A51">
        <v>20</v>
      </c>
      <c r="B51" t="str">
        <v>Under 11 Girls</v>
      </c>
      <c r="C51" t="str">
        <v>Neve</v>
      </c>
      <c r="D51" t="str">
        <v>Corthorn</v>
      </c>
      <c r="E51" t="str">
        <v>Hazlegrove Preparatory School</v>
      </c>
      <c r="F51" s="6">
        <v>3.1557870370370368E-3</v>
      </c>
      <c r="G51">
        <v>5</v>
      </c>
    </row>
    <row r="52" spans="1:7" x14ac:dyDescent="0.35">
      <c r="A52">
        <v>14</v>
      </c>
      <c r="B52" t="str">
        <v>Under 11 Girls</v>
      </c>
      <c r="C52" t="str">
        <v>Annabelle</v>
      </c>
      <c r="D52" t="str">
        <v>Lee</v>
      </c>
      <c r="E52" t="str">
        <v>Wessex Wyvern MPC</v>
      </c>
      <c r="F52" s="6">
        <v>3.2425925925925921E-3</v>
      </c>
      <c r="G52">
        <v>6</v>
      </c>
    </row>
    <row r="53" spans="1:7" x14ac:dyDescent="0.35">
      <c r="A53">
        <v>17</v>
      </c>
      <c r="B53" t="str">
        <v>Under 11 Girls</v>
      </c>
      <c r="C53" t="str">
        <v>Honey</v>
      </c>
      <c r="D53" t="str">
        <v>Lawford</v>
      </c>
      <c r="E53" t="str">
        <v>Millfield School</v>
      </c>
      <c r="F53" s="6">
        <v>3.368518518518519E-3</v>
      </c>
      <c r="G53">
        <v>7</v>
      </c>
    </row>
    <row r="54" spans="1:7" x14ac:dyDescent="0.35">
      <c r="A54">
        <v>12</v>
      </c>
      <c r="B54" t="str">
        <v>Under 11 Girls</v>
      </c>
      <c r="C54" t="str">
        <v>Gabriella</v>
      </c>
      <c r="D54" t="str">
        <v>Goggin</v>
      </c>
      <c r="E54" t="str">
        <v>Leweston Pentathlon Academy</v>
      </c>
      <c r="F54" s="6">
        <v>3.4284722222222225E-3</v>
      </c>
      <c r="G54">
        <v>8</v>
      </c>
    </row>
    <row r="55" spans="1:7" x14ac:dyDescent="0.35">
      <c r="A55">
        <v>15</v>
      </c>
      <c r="B55" t="str">
        <v>Under 11 Girls</v>
      </c>
      <c r="C55" t="str">
        <v>Anna</v>
      </c>
      <c r="D55" t="str">
        <v>Barlow</v>
      </c>
      <c r="E55" t="str">
        <v>Unaffiliated</v>
      </c>
      <c r="F55" s="6">
        <v>3.6694444444444448E-3</v>
      </c>
      <c r="G55">
        <v>9</v>
      </c>
    </row>
    <row r="56" spans="1:7" x14ac:dyDescent="0.35">
      <c r="A56">
        <v>18</v>
      </c>
      <c r="B56" t="str">
        <v>Under 11 Girls</v>
      </c>
      <c r="C56" t="str">
        <v>Daisy</v>
      </c>
      <c r="D56" t="str">
        <v>Gibbons</v>
      </c>
      <c r="E56" t="str">
        <v>Wessex Wyvern MPC</v>
      </c>
      <c r="F56" s="6">
        <v>3.6888888888888891E-3</v>
      </c>
      <c r="G56">
        <v>10</v>
      </c>
    </row>
    <row r="57" spans="1:7" x14ac:dyDescent="0.35">
      <c r="A57">
        <v>16</v>
      </c>
      <c r="B57" t="str">
        <v>Under 11 Girls</v>
      </c>
      <c r="C57" t="str">
        <v>Zara</v>
      </c>
      <c r="D57" t="str">
        <v>Glasper</v>
      </c>
      <c r="E57" t="str">
        <v>Millfield School</v>
      </c>
      <c r="F57" s="6">
        <v>4.1048611111111103E-3</v>
      </c>
      <c r="G57">
        <v>11</v>
      </c>
    </row>
    <row r="59" spans="1:7" x14ac:dyDescent="0.35">
      <c r="C59" t="s">
        <v>5</v>
      </c>
      <c r="D59" t="s">
        <v>60</v>
      </c>
    </row>
    <row r="60" spans="1:7" x14ac:dyDescent="0.35">
      <c r="C60" s="7" t="s">
        <v>132</v>
      </c>
    </row>
    <row r="61" spans="1:7" x14ac:dyDescent="0.35">
      <c r="C61" t="str">
        <f>C31</f>
        <v>Hugh</v>
      </c>
      <c r="D61" t="str">
        <f>D31</f>
        <v>Garfield</v>
      </c>
      <c r="E61" t="str">
        <f>E31</f>
        <v>Wessex Wyvern MPC</v>
      </c>
      <c r="F61" s="1">
        <f>F31</f>
        <v>2.7000000000000001E-3</v>
      </c>
    </row>
    <row r="62" spans="1:7" x14ac:dyDescent="0.35">
      <c r="C62" t="str">
        <f>C32</f>
        <v>Blake</v>
      </c>
      <c r="D62" t="str">
        <f>D32</f>
        <v>Morgan</v>
      </c>
      <c r="E62" t="str">
        <f>E32</f>
        <v>Wessex Wyvern MPC</v>
      </c>
      <c r="F62" s="1">
        <f>F32</f>
        <v>2.7980324074074075E-3</v>
      </c>
    </row>
    <row r="63" spans="1:7" x14ac:dyDescent="0.35">
      <c r="C63" t="str">
        <f>C35</f>
        <v>Jasper</v>
      </c>
      <c r="D63" t="str">
        <f>D35</f>
        <v>Maddock</v>
      </c>
      <c r="E63" t="str">
        <f>E35</f>
        <v>Wessex Wyvern MPC</v>
      </c>
      <c r="F63" s="1">
        <f>F35</f>
        <v>3.0053240740740743E-3</v>
      </c>
    </row>
    <row r="64" spans="1:7" x14ac:dyDescent="0.35">
      <c r="F64" s="1">
        <f>SUM(F61:F63)</f>
        <v>8.5033564814814833E-3</v>
      </c>
    </row>
    <row r="68" spans="2:6" x14ac:dyDescent="0.35">
      <c r="C68" t="s">
        <v>5</v>
      </c>
      <c r="D68" t="s">
        <v>66</v>
      </c>
    </row>
    <row r="69" spans="2:6" x14ac:dyDescent="0.35">
      <c r="C69" s="7" t="s">
        <v>131</v>
      </c>
    </row>
    <row r="70" spans="2:6" x14ac:dyDescent="0.35">
      <c r="C70" t="str">
        <f>C47</f>
        <v>Grace</v>
      </c>
      <c r="D70" t="str">
        <f>D47</f>
        <v>Speyers</v>
      </c>
      <c r="E70" t="str">
        <f>E47</f>
        <v>Millfield School</v>
      </c>
      <c r="F70" s="1">
        <f>F47</f>
        <v>2.692824074074074E-3</v>
      </c>
    </row>
    <row r="71" spans="2:6" x14ac:dyDescent="0.35">
      <c r="C71" t="str">
        <f>C53</f>
        <v>Honey</v>
      </c>
      <c r="D71" t="str">
        <f>D53</f>
        <v>Lawford</v>
      </c>
      <c r="E71" t="str">
        <f>E53</f>
        <v>Millfield School</v>
      </c>
      <c r="F71" s="1">
        <f>F53</f>
        <v>3.368518518518519E-3</v>
      </c>
    </row>
    <row r="72" spans="2:6" x14ac:dyDescent="0.35">
      <c r="C72" t="str">
        <f>C57</f>
        <v>Zara</v>
      </c>
      <c r="D72" t="str">
        <f>D57</f>
        <v>Glasper</v>
      </c>
      <c r="E72" t="str">
        <f>E57</f>
        <v>Millfield School</v>
      </c>
      <c r="F72" s="1">
        <f>F57</f>
        <v>4.1048611111111103E-3</v>
      </c>
    </row>
    <row r="73" spans="2:6" x14ac:dyDescent="0.35">
      <c r="F73" s="1">
        <f>SUM(F70:F72)</f>
        <v>1.0166203703703703E-2</v>
      </c>
    </row>
    <row r="76" spans="2:6" x14ac:dyDescent="0.35">
      <c r="B76" s="7"/>
    </row>
    <row r="77" spans="2:6" x14ac:dyDescent="0.35">
      <c r="E77" s="1"/>
    </row>
    <row r="78" spans="2:6" x14ac:dyDescent="0.35">
      <c r="E78" s="1"/>
    </row>
    <row r="79" spans="2:6" x14ac:dyDescent="0.35">
      <c r="E79" s="1"/>
    </row>
    <row r="80" spans="2:6" x14ac:dyDescent="0.35">
      <c r="E80" s="1"/>
    </row>
  </sheetData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Competitors</vt:lpstr>
      <vt:lpstr>sen U17 U19</vt:lpstr>
      <vt:lpstr>Masters Men </vt:lpstr>
      <vt:lpstr>Masters Women</vt:lpstr>
      <vt:lpstr>U15 Girls</vt:lpstr>
      <vt:lpstr>U15 Boys</vt:lpstr>
      <vt:lpstr>U13 Girls</vt:lpstr>
      <vt:lpstr>U13 Boys</vt:lpstr>
      <vt:lpstr>U11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37816 Scoring Report</dc:title>
  <dc:subject>37816 Scoring Report</dc:subject>
  <dc:creator>Sport:80</dc:creator>
  <cp:keywords/>
  <dc:description/>
  <cp:lastModifiedBy>Simon Spolton</cp:lastModifiedBy>
  <cp:lastPrinted>2025-06-22T13:47:54Z</cp:lastPrinted>
  <dcterms:created xsi:type="dcterms:W3CDTF">2023-05-01T19:00:26Z</dcterms:created>
  <dcterms:modified xsi:type="dcterms:W3CDTF">2025-06-22T13:50:39Z</dcterms:modified>
  <cp:category/>
</cp:coreProperties>
</file>