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oltos\Downloads\"/>
    </mc:Choice>
  </mc:AlternateContent>
  <xr:revisionPtr revIDLastSave="0" documentId="13_ncr:1_{F30449EA-9D78-49CC-9AFC-8939617F6A84}" xr6:coauthVersionLast="47" xr6:coauthVersionMax="47" xr10:uidLastSave="{00000000-0000-0000-0000-000000000000}"/>
  <bookViews>
    <workbookView xWindow="-108" yWindow="-108" windowWidth="23256" windowHeight="13896" tabRatio="825" activeTab="9" xr2:uid="{00000000-000D-0000-FFFF-FFFF00000000}"/>
  </bookViews>
  <sheets>
    <sheet name="Competitors" sheetId="7" r:id="rId1"/>
    <sheet name="Masters " sheetId="3" r:id="rId2"/>
    <sheet name="junior U17 U19 men" sheetId="2" r:id="rId3"/>
    <sheet name="junior U17 U19 women" sheetId="17" r:id="rId4"/>
    <sheet name="U9" sheetId="18" r:id="rId5"/>
    <sheet name="U11 Boys" sheetId="16" r:id="rId6"/>
    <sheet name="U11 Girls" sheetId="19" r:id="rId7"/>
    <sheet name="U13 Boys" sheetId="15" r:id="rId8"/>
    <sheet name="U13 Girls" sheetId="14" r:id="rId9"/>
    <sheet name="U15 Boys" sheetId="13" r:id="rId10"/>
    <sheet name="U15 Girls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11" l="1"/>
  <c r="E63" i="11"/>
  <c r="F63" i="11"/>
  <c r="D64" i="11"/>
  <c r="E64" i="11"/>
  <c r="F64" i="11"/>
  <c r="D65" i="11"/>
  <c r="E65" i="11"/>
  <c r="F65" i="11"/>
  <c r="C65" i="11"/>
  <c r="C64" i="11"/>
  <c r="C63" i="11"/>
  <c r="D57" i="11"/>
  <c r="E57" i="11"/>
  <c r="F57" i="11"/>
  <c r="D58" i="11"/>
  <c r="E58" i="11"/>
  <c r="F58" i="11"/>
  <c r="D59" i="11"/>
  <c r="E59" i="11"/>
  <c r="F59" i="11"/>
  <c r="C59" i="11"/>
  <c r="C58" i="11"/>
  <c r="D51" i="15"/>
  <c r="E51" i="15"/>
  <c r="F51" i="15"/>
  <c r="C51" i="15"/>
  <c r="D56" i="13"/>
  <c r="E56" i="13"/>
  <c r="F56" i="13"/>
  <c r="D57" i="13"/>
  <c r="E57" i="13"/>
  <c r="F57" i="13"/>
  <c r="D58" i="13"/>
  <c r="E58" i="13"/>
  <c r="F58" i="13"/>
  <c r="C58" i="13"/>
  <c r="C57" i="13"/>
  <c r="C56" i="13"/>
  <c r="D48" i="13"/>
  <c r="E48" i="13"/>
  <c r="F48" i="13"/>
  <c r="D49" i="13"/>
  <c r="E49" i="13"/>
  <c r="F49" i="13"/>
  <c r="D50" i="13"/>
  <c r="E50" i="13"/>
  <c r="F50" i="13"/>
  <c r="C50" i="13"/>
  <c r="D41" i="13"/>
  <c r="E41" i="13"/>
  <c r="F41" i="13"/>
  <c r="D42" i="13"/>
  <c r="E42" i="13"/>
  <c r="F42" i="13"/>
  <c r="D43" i="13"/>
  <c r="E43" i="13"/>
  <c r="F43" i="13"/>
  <c r="C43" i="13"/>
  <c r="C42" i="13"/>
  <c r="D58" i="14"/>
  <c r="E58" i="14"/>
  <c r="F58" i="14"/>
  <c r="D59" i="14"/>
  <c r="E59" i="14"/>
  <c r="F59" i="14"/>
  <c r="D60" i="14"/>
  <c r="E60" i="14"/>
  <c r="F60" i="14"/>
  <c r="C60" i="14"/>
  <c r="C59" i="14"/>
  <c r="C58" i="14"/>
  <c r="D51" i="14"/>
  <c r="E51" i="14"/>
  <c r="F51" i="14"/>
  <c r="D52" i="14"/>
  <c r="E52" i="14"/>
  <c r="F52" i="14"/>
  <c r="D53" i="14"/>
  <c r="E53" i="14"/>
  <c r="F53" i="14"/>
  <c r="C53" i="14"/>
  <c r="C52" i="14"/>
  <c r="C51" i="14"/>
  <c r="E12" i="15"/>
  <c r="D12" i="15"/>
  <c r="C12" i="15"/>
  <c r="B12" i="15"/>
  <c r="E11" i="15"/>
  <c r="D11" i="15"/>
  <c r="C11" i="15"/>
  <c r="B11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E5" i="15"/>
  <c r="D5" i="15"/>
  <c r="C5" i="15"/>
  <c r="B5" i="15"/>
  <c r="E4" i="15"/>
  <c r="D4" i="15"/>
  <c r="C4" i="15"/>
  <c r="B4" i="15"/>
  <c r="E3" i="15"/>
  <c r="D3" i="15"/>
  <c r="C3" i="15"/>
  <c r="B3" i="15"/>
  <c r="E2" i="15"/>
  <c r="D2" i="15"/>
  <c r="C2" i="15"/>
  <c r="D47" i="19"/>
  <c r="E47" i="19"/>
  <c r="F47" i="19"/>
  <c r="D48" i="19"/>
  <c r="E48" i="19"/>
  <c r="F48" i="19"/>
  <c r="D49" i="19"/>
  <c r="E49" i="19"/>
  <c r="F49" i="19"/>
  <c r="C49" i="19"/>
  <c r="C48" i="19"/>
  <c r="C47" i="19"/>
  <c r="D48" i="16"/>
  <c r="E48" i="16"/>
  <c r="F48" i="16"/>
  <c r="D49" i="16"/>
  <c r="E49" i="16"/>
  <c r="F49" i="16"/>
  <c r="D50" i="16"/>
  <c r="E50" i="16"/>
  <c r="F50" i="16"/>
  <c r="C50" i="16"/>
  <c r="C49" i="16"/>
  <c r="C48" i="16"/>
  <c r="E12" i="3"/>
  <c r="D12" i="3"/>
  <c r="C12" i="3"/>
  <c r="B12" i="3"/>
  <c r="E11" i="3"/>
  <c r="D11" i="3"/>
  <c r="C11" i="3"/>
  <c r="B11" i="3"/>
  <c r="E10" i="3"/>
  <c r="D10" i="3"/>
  <c r="C10" i="3"/>
  <c r="B10" i="3"/>
  <c r="E9" i="3"/>
  <c r="D9" i="3"/>
  <c r="C9" i="3"/>
  <c r="B9" i="3"/>
  <c r="E8" i="3"/>
  <c r="D8" i="3"/>
  <c r="C8" i="3"/>
  <c r="B8" i="3"/>
  <c r="E7" i="3"/>
  <c r="D7" i="3"/>
  <c r="C7" i="3"/>
  <c r="B7" i="3"/>
  <c r="E6" i="3"/>
  <c r="D6" i="3"/>
  <c r="C6" i="3"/>
  <c r="B6" i="3"/>
  <c r="E5" i="3"/>
  <c r="D5" i="3"/>
  <c r="C5" i="3"/>
  <c r="B5" i="3"/>
  <c r="E4" i="3"/>
  <c r="D4" i="3"/>
  <c r="C4" i="3"/>
  <c r="B4" i="3"/>
  <c r="E3" i="3"/>
  <c r="D3" i="3"/>
  <c r="C3" i="3"/>
  <c r="B3" i="3"/>
  <c r="E21" i="11"/>
  <c r="D21" i="11"/>
  <c r="C21" i="11"/>
  <c r="B21" i="11"/>
  <c r="E20" i="11"/>
  <c r="D20" i="11"/>
  <c r="C20" i="11"/>
  <c r="B20" i="11"/>
  <c r="E19" i="11"/>
  <c r="D19" i="11"/>
  <c r="C19" i="11"/>
  <c r="B19" i="11"/>
  <c r="E18" i="11"/>
  <c r="D18" i="11"/>
  <c r="C18" i="11"/>
  <c r="B18" i="11"/>
  <c r="E17" i="11"/>
  <c r="D17" i="11"/>
  <c r="C17" i="11"/>
  <c r="B17" i="11"/>
  <c r="E16" i="11"/>
  <c r="D16" i="11"/>
  <c r="C16" i="11"/>
  <c r="B16" i="11"/>
  <c r="E15" i="11"/>
  <c r="D15" i="11"/>
  <c r="C15" i="11"/>
  <c r="B15" i="11"/>
  <c r="E14" i="11"/>
  <c r="D14" i="11"/>
  <c r="C14" i="11"/>
  <c r="B14" i="11"/>
  <c r="E13" i="11"/>
  <c r="D13" i="11"/>
  <c r="C13" i="11"/>
  <c r="B13" i="11"/>
  <c r="E12" i="11"/>
  <c r="D12" i="11"/>
  <c r="C12" i="11"/>
  <c r="B12" i="11"/>
  <c r="E11" i="11"/>
  <c r="D11" i="11"/>
  <c r="C11" i="11"/>
  <c r="B11" i="11"/>
  <c r="E10" i="11"/>
  <c r="D10" i="11"/>
  <c r="C10" i="11"/>
  <c r="B10" i="11"/>
  <c r="E9" i="11"/>
  <c r="D9" i="11"/>
  <c r="C9" i="11"/>
  <c r="B9" i="11"/>
  <c r="E8" i="11"/>
  <c r="D8" i="11"/>
  <c r="C8" i="11"/>
  <c r="B8" i="11"/>
  <c r="E7" i="11"/>
  <c r="D7" i="11"/>
  <c r="C7" i="11"/>
  <c r="B7" i="11"/>
  <c r="E6" i="11"/>
  <c r="D6" i="11"/>
  <c r="C6" i="11"/>
  <c r="B6" i="11"/>
  <c r="E5" i="11"/>
  <c r="D5" i="11"/>
  <c r="C5" i="11"/>
  <c r="B5" i="11"/>
  <c r="E4" i="11"/>
  <c r="D4" i="11"/>
  <c r="C4" i="11"/>
  <c r="B4" i="11"/>
  <c r="E3" i="11"/>
  <c r="D3" i="11"/>
  <c r="C3" i="11"/>
  <c r="B3" i="11"/>
  <c r="E2" i="11"/>
  <c r="D2" i="11"/>
  <c r="C2" i="11"/>
  <c r="B2" i="11"/>
  <c r="E16" i="13"/>
  <c r="D16" i="13"/>
  <c r="C16" i="13"/>
  <c r="B16" i="13"/>
  <c r="E15" i="13"/>
  <c r="D15" i="13"/>
  <c r="C15" i="13"/>
  <c r="B15" i="13"/>
  <c r="E14" i="13"/>
  <c r="D14" i="13"/>
  <c r="C14" i="13"/>
  <c r="B14" i="13"/>
  <c r="E13" i="13"/>
  <c r="D13" i="13"/>
  <c r="C13" i="13"/>
  <c r="B13" i="13"/>
  <c r="E12" i="13"/>
  <c r="D12" i="13"/>
  <c r="C12" i="13"/>
  <c r="B12" i="13"/>
  <c r="E11" i="13"/>
  <c r="D11" i="13"/>
  <c r="C11" i="13"/>
  <c r="B11" i="13"/>
  <c r="E10" i="13"/>
  <c r="D10" i="13"/>
  <c r="C10" i="13"/>
  <c r="B10" i="13"/>
  <c r="E9" i="13"/>
  <c r="D9" i="13"/>
  <c r="C9" i="13"/>
  <c r="B9" i="13"/>
  <c r="E8" i="13"/>
  <c r="D8" i="13"/>
  <c r="C8" i="13"/>
  <c r="B8" i="13"/>
  <c r="E7" i="13"/>
  <c r="D7" i="13"/>
  <c r="C7" i="13"/>
  <c r="B7" i="13"/>
  <c r="E6" i="13"/>
  <c r="D6" i="13"/>
  <c r="C6" i="13"/>
  <c r="B6" i="13"/>
  <c r="E5" i="13"/>
  <c r="D5" i="13"/>
  <c r="C5" i="13"/>
  <c r="B5" i="13"/>
  <c r="E4" i="13"/>
  <c r="D4" i="13"/>
  <c r="C4" i="13"/>
  <c r="B4" i="13"/>
  <c r="E3" i="13"/>
  <c r="D3" i="13"/>
  <c r="C3" i="13"/>
  <c r="B3" i="13"/>
  <c r="E2" i="13"/>
  <c r="D2" i="13"/>
  <c r="C2" i="13"/>
  <c r="B2" i="13"/>
  <c r="E20" i="14"/>
  <c r="D20" i="14"/>
  <c r="C20" i="14"/>
  <c r="B20" i="14"/>
  <c r="E19" i="14"/>
  <c r="D19" i="14"/>
  <c r="C19" i="14"/>
  <c r="B19" i="14"/>
  <c r="E18" i="14"/>
  <c r="D18" i="14"/>
  <c r="C18" i="14"/>
  <c r="B18" i="14"/>
  <c r="E17" i="14"/>
  <c r="D17" i="14"/>
  <c r="C17" i="14"/>
  <c r="B17" i="14"/>
  <c r="E16" i="14"/>
  <c r="D16" i="14"/>
  <c r="C16" i="14"/>
  <c r="B16" i="14"/>
  <c r="E15" i="14"/>
  <c r="D15" i="14"/>
  <c r="C15" i="14"/>
  <c r="B15" i="14"/>
  <c r="E14" i="14"/>
  <c r="D14" i="14"/>
  <c r="C14" i="14"/>
  <c r="B14" i="14"/>
  <c r="E13" i="14"/>
  <c r="D13" i="14"/>
  <c r="C13" i="14"/>
  <c r="B13" i="14"/>
  <c r="E12" i="14"/>
  <c r="D12" i="14"/>
  <c r="C12" i="14"/>
  <c r="B12" i="14"/>
  <c r="E11" i="14"/>
  <c r="D11" i="14"/>
  <c r="C11" i="14"/>
  <c r="B11" i="14"/>
  <c r="E10" i="14"/>
  <c r="D10" i="14"/>
  <c r="C10" i="14"/>
  <c r="B10" i="14"/>
  <c r="E9" i="14"/>
  <c r="D9" i="14"/>
  <c r="C9" i="14"/>
  <c r="B9" i="14"/>
  <c r="E8" i="14"/>
  <c r="D8" i="14"/>
  <c r="C8" i="14"/>
  <c r="B8" i="14"/>
  <c r="E7" i="14"/>
  <c r="D7" i="14"/>
  <c r="C7" i="14"/>
  <c r="B7" i="14"/>
  <c r="E6" i="14"/>
  <c r="D6" i="14"/>
  <c r="C6" i="14"/>
  <c r="B6" i="14"/>
  <c r="E5" i="14"/>
  <c r="D5" i="14"/>
  <c r="C5" i="14"/>
  <c r="B5" i="14"/>
  <c r="E4" i="14"/>
  <c r="D4" i="14"/>
  <c r="C4" i="14"/>
  <c r="B4" i="14"/>
  <c r="E3" i="14"/>
  <c r="D3" i="14"/>
  <c r="C3" i="14"/>
  <c r="B3" i="14"/>
  <c r="E2" i="14"/>
  <c r="D2" i="14"/>
  <c r="C2" i="14"/>
  <c r="B2" i="14"/>
  <c r="B2" i="15"/>
  <c r="E11" i="19"/>
  <c r="D11" i="19"/>
  <c r="C11" i="19"/>
  <c r="B11" i="19"/>
  <c r="E10" i="19"/>
  <c r="D10" i="19"/>
  <c r="C10" i="19"/>
  <c r="B10" i="19"/>
  <c r="E9" i="19"/>
  <c r="D9" i="19"/>
  <c r="C9" i="19"/>
  <c r="B9" i="19"/>
  <c r="E8" i="19"/>
  <c r="D8" i="19"/>
  <c r="C8" i="19"/>
  <c r="B8" i="19"/>
  <c r="E7" i="19"/>
  <c r="D7" i="19"/>
  <c r="C7" i="19"/>
  <c r="B7" i="19"/>
  <c r="E6" i="19"/>
  <c r="D6" i="19"/>
  <c r="C6" i="19"/>
  <c r="B6" i="19"/>
  <c r="E5" i="19"/>
  <c r="D5" i="19"/>
  <c r="C5" i="19"/>
  <c r="B5" i="19"/>
  <c r="E4" i="19"/>
  <c r="D4" i="19"/>
  <c r="C4" i="19"/>
  <c r="B4" i="19"/>
  <c r="E3" i="19"/>
  <c r="D3" i="19"/>
  <c r="C3" i="19"/>
  <c r="B3" i="19"/>
  <c r="E2" i="19"/>
  <c r="D2" i="19"/>
  <c r="C2" i="19"/>
  <c r="B2" i="19"/>
  <c r="E15" i="16"/>
  <c r="D15" i="16"/>
  <c r="C15" i="16"/>
  <c r="B15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E4" i="16"/>
  <c r="D4" i="16"/>
  <c r="C4" i="16"/>
  <c r="B4" i="16"/>
  <c r="E3" i="16"/>
  <c r="D3" i="16"/>
  <c r="C3" i="16"/>
  <c r="B3" i="16"/>
  <c r="E2" i="16"/>
  <c r="D2" i="16"/>
  <c r="C2" i="16"/>
  <c r="B2" i="16"/>
  <c r="C47" i="18"/>
  <c r="E11" i="18"/>
  <c r="D11" i="18"/>
  <c r="C11" i="18"/>
  <c r="B11" i="18"/>
  <c r="E10" i="18"/>
  <c r="D10" i="18"/>
  <c r="C10" i="18"/>
  <c r="B10" i="18"/>
  <c r="E9" i="18"/>
  <c r="D9" i="18"/>
  <c r="C9" i="18"/>
  <c r="B9" i="18"/>
  <c r="E8" i="18"/>
  <c r="D8" i="18"/>
  <c r="C8" i="18"/>
  <c r="B8" i="18"/>
  <c r="E7" i="18"/>
  <c r="D7" i="18"/>
  <c r="C7" i="18"/>
  <c r="B7" i="18"/>
  <c r="E6" i="18"/>
  <c r="D6" i="18"/>
  <c r="C6" i="18"/>
  <c r="B6" i="18"/>
  <c r="E5" i="18"/>
  <c r="D5" i="18"/>
  <c r="C5" i="18"/>
  <c r="B5" i="18"/>
  <c r="E4" i="18"/>
  <c r="D4" i="18"/>
  <c r="C4" i="18"/>
  <c r="B4" i="18"/>
  <c r="E3" i="18"/>
  <c r="D3" i="18"/>
  <c r="C3" i="18"/>
  <c r="B3" i="18"/>
  <c r="E2" i="18"/>
  <c r="D2" i="18"/>
  <c r="C2" i="18"/>
  <c r="B2" i="18"/>
  <c r="E13" i="17"/>
  <c r="D13" i="17"/>
  <c r="C13" i="17"/>
  <c r="B13" i="17"/>
  <c r="E12" i="17"/>
  <c r="D12" i="17"/>
  <c r="C12" i="17"/>
  <c r="B12" i="17"/>
  <c r="E11" i="17"/>
  <c r="D11" i="17"/>
  <c r="C11" i="17"/>
  <c r="B11" i="17"/>
  <c r="E10" i="17"/>
  <c r="D10" i="17"/>
  <c r="C10" i="17"/>
  <c r="B10" i="17"/>
  <c r="E9" i="17"/>
  <c r="D9" i="17"/>
  <c r="C9" i="17"/>
  <c r="B9" i="17"/>
  <c r="E8" i="17"/>
  <c r="D8" i="17"/>
  <c r="C8" i="17"/>
  <c r="B8" i="17"/>
  <c r="E7" i="17"/>
  <c r="D7" i="17"/>
  <c r="C7" i="17"/>
  <c r="B7" i="17"/>
  <c r="E6" i="17"/>
  <c r="D6" i="17"/>
  <c r="C6" i="17"/>
  <c r="B6" i="17"/>
  <c r="E5" i="17"/>
  <c r="D5" i="17"/>
  <c r="C5" i="17"/>
  <c r="B5" i="17"/>
  <c r="E4" i="17"/>
  <c r="D4" i="17"/>
  <c r="C4" i="17"/>
  <c r="B4" i="17"/>
  <c r="E3" i="17"/>
  <c r="D3" i="17"/>
  <c r="C3" i="17"/>
  <c r="B3" i="17"/>
  <c r="E2" i="17"/>
  <c r="D2" i="17"/>
  <c r="C2" i="17"/>
  <c r="B2" i="17"/>
  <c r="E11" i="2"/>
  <c r="D11" i="2"/>
  <c r="C11" i="2"/>
  <c r="B11" i="2"/>
  <c r="E10" i="2"/>
  <c r="D10" i="2"/>
  <c r="C10" i="2"/>
  <c r="B10" i="2"/>
  <c r="E9" i="2"/>
  <c r="D9" i="2"/>
  <c r="C9" i="2"/>
  <c r="B9" i="2"/>
  <c r="E8" i="2"/>
  <c r="D8" i="2"/>
  <c r="C8" i="2"/>
  <c r="B8" i="2"/>
  <c r="E7" i="2"/>
  <c r="D7" i="2"/>
  <c r="C7" i="2"/>
  <c r="B7" i="2"/>
  <c r="E6" i="2"/>
  <c r="D6" i="2"/>
  <c r="C6" i="2"/>
  <c r="B6" i="2"/>
  <c r="E5" i="2"/>
  <c r="D5" i="2"/>
  <c r="C5" i="2"/>
  <c r="B5" i="2"/>
  <c r="E4" i="2"/>
  <c r="D4" i="2"/>
  <c r="C4" i="2"/>
  <c r="B4" i="2"/>
  <c r="E3" i="2"/>
  <c r="D3" i="2"/>
  <c r="C3" i="2"/>
  <c r="B3" i="2"/>
  <c r="E2" i="2"/>
  <c r="D2" i="2"/>
  <c r="C2" i="2"/>
  <c r="B2" i="2"/>
  <c r="E2" i="3"/>
  <c r="D2" i="3"/>
  <c r="C2" i="3"/>
  <c r="B2" i="3"/>
  <c r="A31" i="11" l="1" a="1"/>
  <c r="E69" i="11" s="1"/>
  <c r="A27" i="14" a="1"/>
  <c r="A27" i="14" s="1"/>
  <c r="A54" i="3" a="1"/>
  <c r="A54" i="3" s="1"/>
  <c r="A42" i="3" a="1"/>
  <c r="A42" i="3" s="1"/>
  <c r="F51" i="18"/>
  <c r="A34" i="18" a="1"/>
  <c r="A17" i="18" a="1"/>
  <c r="A17" i="18" s="1"/>
  <c r="A47" i="17" a="1"/>
  <c r="A47" i="17" s="1"/>
  <c r="A39" i="17" a="1"/>
  <c r="A39" i="17" s="1"/>
  <c r="A30" i="19" a="1"/>
  <c r="A27" i="17" a="1"/>
  <c r="A21" i="15" a="1"/>
  <c r="A21" i="13" a="1"/>
  <c r="A32" i="3" a="1"/>
  <c r="A25" i="3" a="1"/>
  <c r="A25" i="3" s="1"/>
  <c r="A38" i="2" a="1"/>
  <c r="A50" i="2" a="1"/>
  <c r="A50" i="2" s="1"/>
  <c r="A30" i="16" a="1"/>
  <c r="A27" i="2" a="1"/>
  <c r="C69" i="11" l="1"/>
  <c r="D69" i="11"/>
  <c r="F69" i="11"/>
  <c r="C70" i="11"/>
  <c r="D70" i="11"/>
  <c r="E70" i="11"/>
  <c r="F70" i="11"/>
  <c r="C71" i="11"/>
  <c r="D71" i="11"/>
  <c r="E71" i="11"/>
  <c r="F71" i="11"/>
  <c r="A31" i="11"/>
  <c r="D50" i="15"/>
  <c r="D43" i="15"/>
  <c r="E50" i="15"/>
  <c r="E43" i="15"/>
  <c r="F50" i="15"/>
  <c r="F43" i="15"/>
  <c r="D44" i="15"/>
  <c r="E44" i="15"/>
  <c r="F44" i="15"/>
  <c r="C44" i="15"/>
  <c r="C50" i="15"/>
  <c r="C43" i="15"/>
  <c r="C49" i="15"/>
  <c r="C42" i="15"/>
  <c r="D49" i="15"/>
  <c r="D42" i="15"/>
  <c r="E49" i="15"/>
  <c r="E42" i="15"/>
  <c r="F49" i="15"/>
  <c r="F42" i="15"/>
  <c r="C46" i="19"/>
  <c r="A34" i="18"/>
  <c r="F57" i="18"/>
  <c r="E57" i="18"/>
  <c r="C56" i="18" s="1"/>
  <c r="D57" i="18"/>
  <c r="F59" i="18"/>
  <c r="C57" i="18"/>
  <c r="E59" i="18"/>
  <c r="D59" i="18"/>
  <c r="F58" i="18"/>
  <c r="E58" i="18"/>
  <c r="D58" i="18"/>
  <c r="C59" i="18"/>
  <c r="C58" i="18"/>
  <c r="A30" i="19"/>
  <c r="F64" i="2"/>
  <c r="E64" i="2"/>
  <c r="D64" i="2"/>
  <c r="D62" i="2"/>
  <c r="C64" i="2"/>
  <c r="F63" i="2"/>
  <c r="E63" i="2"/>
  <c r="D63" i="2"/>
  <c r="F62" i="2"/>
  <c r="E62" i="2"/>
  <c r="C62" i="2"/>
  <c r="C63" i="2"/>
  <c r="D59" i="17"/>
  <c r="A27" i="17"/>
  <c r="C59" i="17"/>
  <c r="C60" i="17"/>
  <c r="F61" i="17"/>
  <c r="D61" i="17"/>
  <c r="C61" i="17"/>
  <c r="F60" i="17"/>
  <c r="D60" i="17"/>
  <c r="E61" i="17"/>
  <c r="E60" i="17"/>
  <c r="F59" i="17"/>
  <c r="E59" i="17"/>
  <c r="A21" i="15"/>
  <c r="A30" i="16"/>
  <c r="A21" i="13"/>
  <c r="C48" i="13"/>
  <c r="C49" i="13"/>
  <c r="C41" i="13"/>
  <c r="C57" i="11"/>
  <c r="A32" i="3"/>
  <c r="A38" i="2"/>
  <c r="A27" i="2"/>
  <c r="F72" i="11" l="1"/>
  <c r="F60" i="11"/>
  <c r="F59" i="13"/>
  <c r="F61" i="14"/>
  <c r="F60" i="18"/>
  <c r="F50" i="19"/>
  <c r="F62" i="17"/>
  <c r="F44" i="13"/>
  <c r="F52" i="15"/>
  <c r="F45" i="15"/>
  <c r="F54" i="14"/>
  <c r="F51" i="13"/>
  <c r="F66" i="11"/>
  <c r="F65" i="2"/>
  <c r="F51" i="1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<sst xmlns="http://schemas.openxmlformats.org/spreadsheetml/2006/main" count="614" uniqueCount="277">
  <si>
    <t>Club</t>
  </si>
  <si>
    <t>Unaffiliated</t>
  </si>
  <si>
    <t>Wessex Wyvern MPC</t>
  </si>
  <si>
    <t>Millfield School</t>
  </si>
  <si>
    <t>Leweston Pentathlon Academy</t>
  </si>
  <si>
    <t>Teams</t>
  </si>
  <si>
    <t>No.</t>
  </si>
  <si>
    <t>Forename</t>
  </si>
  <si>
    <t>time</t>
  </si>
  <si>
    <t>Robert</t>
  </si>
  <si>
    <t>Wells</t>
  </si>
  <si>
    <t>Yorkshire Biathle Club</t>
  </si>
  <si>
    <t>Kettle</t>
  </si>
  <si>
    <t>Masters Men 50+</t>
  </si>
  <si>
    <t>James</t>
  </si>
  <si>
    <t>TRI-it</t>
  </si>
  <si>
    <t>Kypros</t>
  </si>
  <si>
    <t>Harrison</t>
  </si>
  <si>
    <t>Martin</t>
  </si>
  <si>
    <t>Nicola</t>
  </si>
  <si>
    <t>Case</t>
  </si>
  <si>
    <t>Masters Women 60+</t>
  </si>
  <si>
    <t>Under 19 Girls</t>
  </si>
  <si>
    <t>Littlechild</t>
  </si>
  <si>
    <t>Under 17 Girls</t>
  </si>
  <si>
    <t>Whittle</t>
  </si>
  <si>
    <t>Warriors Pentathlon &amp; Athletic Club</t>
  </si>
  <si>
    <t>Dylan</t>
  </si>
  <si>
    <t>Under 19 Boys</t>
  </si>
  <si>
    <t>Under 17 Boys</t>
  </si>
  <si>
    <t>Charlie</t>
  </si>
  <si>
    <t>Hinton</t>
  </si>
  <si>
    <t>Bailey</t>
  </si>
  <si>
    <t>Saunders</t>
  </si>
  <si>
    <t>Thomas</t>
  </si>
  <si>
    <t>Callum</t>
  </si>
  <si>
    <t>Under 11 Boys</t>
  </si>
  <si>
    <t>William</t>
  </si>
  <si>
    <t>Sim</t>
  </si>
  <si>
    <t>Willow</t>
  </si>
  <si>
    <t>Under 11 Girls</t>
  </si>
  <si>
    <t>Sophie</t>
  </si>
  <si>
    <t>Neil</t>
  </si>
  <si>
    <t>Grace</t>
  </si>
  <si>
    <t>Speyers</t>
  </si>
  <si>
    <t>Elizabeth</t>
  </si>
  <si>
    <t>Doggrell</t>
  </si>
  <si>
    <t>Under 13 Boys</t>
  </si>
  <si>
    <t>Liam</t>
  </si>
  <si>
    <t>Emerit</t>
  </si>
  <si>
    <t>Nocella</t>
  </si>
  <si>
    <t>Henry</t>
  </si>
  <si>
    <t>Hugo</t>
  </si>
  <si>
    <t>Under 13 Girls</t>
  </si>
  <si>
    <t>Zara</t>
  </si>
  <si>
    <t>North Kent MPC</t>
  </si>
  <si>
    <t>Bella</t>
  </si>
  <si>
    <t>O’Dell-Notaro</t>
  </si>
  <si>
    <t>Alba</t>
  </si>
  <si>
    <t>Davidson</t>
  </si>
  <si>
    <t>Lara</t>
  </si>
  <si>
    <t>Pinsent</t>
  </si>
  <si>
    <t>Izzy</t>
  </si>
  <si>
    <t>Sadie</t>
  </si>
  <si>
    <t>Under 15 Boys</t>
  </si>
  <si>
    <t>Rhys</t>
  </si>
  <si>
    <t>Under 15 Girls</t>
  </si>
  <si>
    <t>Eva</t>
  </si>
  <si>
    <t>Taunton School</t>
  </si>
  <si>
    <t>Leweston</t>
  </si>
  <si>
    <t>Leweston A</t>
  </si>
  <si>
    <t>Millfield</t>
  </si>
  <si>
    <t>Wessex Wyvern</t>
  </si>
  <si>
    <t>Surname</t>
  </si>
  <si>
    <t>Class</t>
  </si>
  <si>
    <t>Race 1</t>
  </si>
  <si>
    <t>Junior Women</t>
  </si>
  <si>
    <t>Freya</t>
  </si>
  <si>
    <t>Dencher</t>
  </si>
  <si>
    <t>Masters Men 40+</t>
  </si>
  <si>
    <t>Osborn</t>
  </si>
  <si>
    <t>Edward</t>
  </si>
  <si>
    <t>Jilly</t>
  </si>
  <si>
    <t>Wallace</t>
  </si>
  <si>
    <t>Masters Men 60+</t>
  </si>
  <si>
    <t>Thomson</t>
  </si>
  <si>
    <t>Lane</t>
  </si>
  <si>
    <t>Clarkson</t>
  </si>
  <si>
    <t>Masters Men 70+</t>
  </si>
  <si>
    <t>Whitelaw</t>
  </si>
  <si>
    <t>Monkton Combe Pentathlon</t>
  </si>
  <si>
    <t>Aidan</t>
  </si>
  <si>
    <t>Koheeallee</t>
  </si>
  <si>
    <t>Packer</t>
  </si>
  <si>
    <t>Harry</t>
  </si>
  <si>
    <t>Downting</t>
  </si>
  <si>
    <t>Jamie</t>
  </si>
  <si>
    <t>Dixon</t>
  </si>
  <si>
    <t>Lee</t>
  </si>
  <si>
    <t>Morgan</t>
  </si>
  <si>
    <t>Auralia</t>
  </si>
  <si>
    <t>Acland</t>
  </si>
  <si>
    <t>Siobhan</t>
  </si>
  <si>
    <t>Hunt</t>
  </si>
  <si>
    <t>Gurung</t>
  </si>
  <si>
    <t>Wellington School (Somerset)</t>
  </si>
  <si>
    <t>Shah</t>
  </si>
  <si>
    <t>Maison</t>
  </si>
  <si>
    <t>Jennings Orr</t>
  </si>
  <si>
    <t>Corthorn</t>
  </si>
  <si>
    <t>Hazlegrove Preparatory School</t>
  </si>
  <si>
    <t>Mackintosh</t>
  </si>
  <si>
    <t>Blake</t>
  </si>
  <si>
    <t>Frederick</t>
  </si>
  <si>
    <t>Wolf</t>
  </si>
  <si>
    <t>Armand Smith</t>
  </si>
  <si>
    <t>May-John</t>
  </si>
  <si>
    <t>Frost</t>
  </si>
  <si>
    <t>Glasper</t>
  </si>
  <si>
    <t>Honey</t>
  </si>
  <si>
    <t>Lawford</t>
  </si>
  <si>
    <t>Daisy</t>
  </si>
  <si>
    <t>Gibbons</t>
  </si>
  <si>
    <t>Neve</t>
  </si>
  <si>
    <t>Kemi</t>
  </si>
  <si>
    <t>Spottiswoode</t>
  </si>
  <si>
    <t>Charlotte</t>
  </si>
  <si>
    <t xml:space="preserve">Milly </t>
  </si>
  <si>
    <t xml:space="preserve">Airey </t>
  </si>
  <si>
    <t>DNS</t>
  </si>
  <si>
    <t>Leweston B</t>
  </si>
  <si>
    <t>Andrew</t>
  </si>
  <si>
    <t>Matthews</t>
  </si>
  <si>
    <t>Craig</t>
  </si>
  <si>
    <t xml:space="preserve">Edinburgh Modern Pentathlon </t>
  </si>
  <si>
    <t>Dan</t>
  </si>
  <si>
    <t>Mistretta</t>
  </si>
  <si>
    <t>Robin</t>
  </si>
  <si>
    <t xml:space="preserve">Leweston Pentathlon Acadamy </t>
  </si>
  <si>
    <t>Yuri</t>
  </si>
  <si>
    <t>Krylova</t>
  </si>
  <si>
    <t>Unattached</t>
  </si>
  <si>
    <t>Wessex Wyverns</t>
  </si>
  <si>
    <t>King</t>
  </si>
  <si>
    <t>Knights</t>
  </si>
  <si>
    <t> Momentum</t>
  </si>
  <si>
    <t>Huw</t>
  </si>
  <si>
    <t>Maddox</t>
  </si>
  <si>
    <t>Warriors</t>
  </si>
  <si>
    <t>Will</t>
  </si>
  <si>
    <t>Oscar</t>
  </si>
  <si>
    <t>Gerard</t>
  </si>
  <si>
    <t>McGrady</t>
  </si>
  <si>
    <t>Junior Men</t>
  </si>
  <si>
    <t>Trevithick</t>
  </si>
  <si>
    <t xml:space="preserve">Josh </t>
  </si>
  <si>
    <t>Mirianthi</t>
  </si>
  <si>
    <t>Crossey</t>
  </si>
  <si>
    <t>Hills</t>
  </si>
  <si>
    <t>Lulu</t>
  </si>
  <si>
    <t>Lovell</t>
  </si>
  <si>
    <t>Matilda-mae</t>
  </si>
  <si>
    <t>Target Sport Burntwood</t>
  </si>
  <si>
    <t>Lola</t>
  </si>
  <si>
    <t>Simpson</t>
  </si>
  <si>
    <t>Darcy</t>
  </si>
  <si>
    <t>Amelie</t>
  </si>
  <si>
    <t>Smith</t>
  </si>
  <si>
    <t>Phoebe</t>
  </si>
  <si>
    <t>Phillips</t>
  </si>
  <si>
    <t>Rebecca</t>
  </si>
  <si>
    <t>Kian</t>
  </si>
  <si>
    <t>Acuavera</t>
  </si>
  <si>
    <t>Under 9 Boys</t>
  </si>
  <si>
    <t>Arthur</t>
  </si>
  <si>
    <t>Hamish</t>
  </si>
  <si>
    <t>Cunningham</t>
  </si>
  <si>
    <t>Athelstan</t>
  </si>
  <si>
    <t>Webb</t>
  </si>
  <si>
    <t>Holly</t>
  </si>
  <si>
    <t>Brayton</t>
  </si>
  <si>
    <t>Under 9 Girls</t>
  </si>
  <si>
    <t xml:space="preserve">Wessex Wyvern </t>
  </si>
  <si>
    <t>Rosie</t>
  </si>
  <si>
    <t>Burge</t>
  </si>
  <si>
    <t>Millie</t>
  </si>
  <si>
    <t>Mya</t>
  </si>
  <si>
    <t>Keightley</t>
  </si>
  <si>
    <t>Ella</t>
  </si>
  <si>
    <t>Warren</t>
  </si>
  <si>
    <t>Archie</t>
  </si>
  <si>
    <t>Biddell</t>
  </si>
  <si>
    <t>Boyes</t>
  </si>
  <si>
    <t>Gus</t>
  </si>
  <si>
    <t>Bradley</t>
  </si>
  <si>
    <t>Alexander</t>
  </si>
  <si>
    <t>Luca</t>
  </si>
  <si>
    <t>Dampney</t>
  </si>
  <si>
    <t>Oliver</t>
  </si>
  <si>
    <t>Davis</t>
  </si>
  <si>
    <t>Fischer</t>
  </si>
  <si>
    <t> Ky'Vontaye</t>
  </si>
  <si>
    <t>Harvey</t>
  </si>
  <si>
    <t>Arlo</t>
  </si>
  <si>
    <t>Oosterwijk</t>
  </si>
  <si>
    <t>Schofield</t>
  </si>
  <si>
    <t>Willson</t>
  </si>
  <si>
    <t>Pippa</t>
  </si>
  <si>
    <t>Cordelia</t>
  </si>
  <si>
    <t>Elena</t>
  </si>
  <si>
    <t>Fife Ludwell</t>
  </si>
  <si>
    <t xml:space="preserve">Destiny </t>
  </si>
  <si>
    <t>Fraser-Green</t>
  </si>
  <si>
    <t>Emilia</t>
  </si>
  <si>
    <t xml:space="preserve">Amelie </t>
  </si>
  <si>
    <t>Williams</t>
  </si>
  <si>
    <t>Taunton School Pentathlon Academy </t>
  </si>
  <si>
    <t>Maddie</t>
  </si>
  <si>
    <t>Masha</t>
  </si>
  <si>
    <t>Flora</t>
  </si>
  <si>
    <t>Riley</t>
  </si>
  <si>
    <t>Ashurst</t>
  </si>
  <si>
    <t>Sebastian</t>
  </si>
  <si>
    <t>Baker</t>
  </si>
  <si>
    <t>Johnaton</t>
  </si>
  <si>
    <t>Le Roux </t>
  </si>
  <si>
    <t>Declan</t>
  </si>
  <si>
    <t>O’Connell  </t>
  </si>
  <si>
    <t xml:space="preserve">Aarav </t>
  </si>
  <si>
    <t>Kit</t>
  </si>
  <si>
    <t>Ottie</t>
  </si>
  <si>
    <t>Abernethy</t>
  </si>
  <si>
    <t xml:space="preserve">Sophia-Lily </t>
  </si>
  <si>
    <t>Ashton</t>
  </si>
  <si>
    <t>Elodie</t>
  </si>
  <si>
    <t>Burdett</t>
  </si>
  <si>
    <t>Millfield School (Prep and Snr)</t>
  </si>
  <si>
    <t>Marnie</t>
  </si>
  <si>
    <t>Ford</t>
  </si>
  <si>
    <t>Ariana</t>
  </si>
  <si>
    <t>Hare</t>
  </si>
  <si>
    <t>Abigail</t>
  </si>
  <si>
    <t>Latham</t>
  </si>
  <si>
    <t>Liliana</t>
  </si>
  <si>
    <t>Imogen</t>
  </si>
  <si>
    <t>Speyer</t>
  </si>
  <si>
    <t>Eleanor</t>
  </si>
  <si>
    <t>Turnbull</t>
  </si>
  <si>
    <t>Evelyn</t>
  </si>
  <si>
    <t>Wills</t>
  </si>
  <si>
    <t>Alice</t>
  </si>
  <si>
    <t>Chloe</t>
  </si>
  <si>
    <t>Bran</t>
  </si>
  <si>
    <t>Joe</t>
  </si>
  <si>
    <t>Beeraje</t>
  </si>
  <si>
    <t xml:space="preserve">Nathanael </t>
  </si>
  <si>
    <t>Zac</t>
  </si>
  <si>
    <t>Edge</t>
  </si>
  <si>
    <t>Victor</t>
  </si>
  <si>
    <t>Alastair </t>
  </si>
  <si>
    <t>Mckitterick</t>
  </si>
  <si>
    <t>Mylo</t>
  </si>
  <si>
    <t>Tyler</t>
  </si>
  <si>
    <t>Chappell</t>
  </si>
  <si>
    <t>North Kent</t>
  </si>
  <si>
    <t>Catherine</t>
  </si>
  <si>
    <t>Edinburgh Modern Pentathlon Club</t>
  </si>
  <si>
    <t xml:space="preserve">Allegra </t>
  </si>
  <si>
    <t>Ramirez</t>
  </si>
  <si>
    <t>Caidee</t>
  </si>
  <si>
    <t>Salmond</t>
  </si>
  <si>
    <t>Katinka</t>
  </si>
  <si>
    <t>Thurstan</t>
  </si>
  <si>
    <t>Zoe</t>
  </si>
  <si>
    <t>Flack</t>
  </si>
  <si>
    <t>RTD</t>
  </si>
  <si>
    <t>Ffion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</si>
</sst>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rgb="FF26282A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26282A"/>
      <name val="Helvetica Neue"/>
      <charset val="1"/>
    </font>
    <font>
      <sz val="12"/>
      <color rgb="FF000000"/>
      <name val="Calibri"/>
      <charset val="1"/>
      <scheme val="minor"/>
    </font>
    <font>
      <sz val="11"/>
      <color rgb="FF000000"/>
      <name val="Aptos Narrow"/>
      <charset val="1"/>
    </font>
    <font>
      <sz val="12"/>
      <color rgb="FF26282A"/>
      <name val="Arial"/>
      <charset val="1"/>
    </font>
    <font>
      <sz val="11"/>
      <color rgb="FF26282A"/>
      <name val="Arial"/>
      <charset val="1"/>
    </font>
    <font>
      <sz val="12"/>
      <color rgb="FF000000"/>
      <name val="Aptos"/>
      <charset val="1"/>
    </font>
    <font>
      <sz val="10"/>
      <color rgb="FF26282A"/>
      <name val="Pro System-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">
    <xf numFmtId="0" fontId="0" fillId="0" borderId="0" xfId="0"/>
    <xf numFmtId="47" fontId="0" fillId="0" borderId="0" xfId="0" applyNumberFormat="1"/>
    <xf numFmtId="0" fontId="2" fillId="0" borderId="1" xfId="1" applyFont="1" applyBorder="1"/>
    <xf numFmtId="0" fontId="1" fillId="0" borderId="0" xfId="1"/>
    <xf numFmtId="164" fontId="2" fillId="0" borderId="0" xfId="1" applyNumberFormat="1" applyFont="1"/>
    <xf numFmtId="0" fontId="2" fillId="0" borderId="0" xfId="1" applyFont="1"/>
    <xf numFmtId="47" fontId="2" fillId="0" borderId="0" xfId="1" applyNumberFormat="1" applyFont="1"/>
    <xf numFmtId="0" fontId="3" fillId="0" borderId="0" xfId="0" applyFont="1"/>
    <xf numFmtId="0" fontId="3" fillId="0" borderId="2" xfId="2" applyBorder="1"/>
    <xf numFmtId="0" fontId="4" fillId="0" borderId="2" xfId="2" applyFont="1" applyBorder="1"/>
    <xf numFmtId="0" fontId="3" fillId="0" borderId="3" xfId="2" applyBorder="1"/>
    <xf numFmtId="0" fontId="2" fillId="0" borderId="4" xfId="1" applyFont="1" applyBorder="1"/>
    <xf numFmtId="0" fontId="0" fillId="0" borderId="0" xfId="0" quotePrefix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6" fillId="0" borderId="2" xfId="0" applyFont="1" applyBorder="1"/>
    <xf numFmtId="0" fontId="5" fillId="0" borderId="2" xfId="0" applyFont="1" applyBorder="1"/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8" fillId="0" borderId="2" xfId="0" applyFont="1" applyBorder="1"/>
    <xf numFmtId="0" fontId="9" fillId="0" borderId="2" xfId="0" applyFont="1" applyBorder="1"/>
    <xf numFmtId="0" fontId="8" fillId="2" borderId="2" xfId="0" applyFont="1" applyFill="1" applyBorder="1" applyAlignment="1">
      <alignment wrapText="1"/>
    </xf>
    <xf numFmtId="0" fontId="10" fillId="0" borderId="2" xfId="0" applyFont="1" applyBorder="1"/>
    <xf numFmtId="0" fontId="11" fillId="0" borderId="2" xfId="0" applyFont="1" applyBorder="1"/>
    <xf numFmtId="0" fontId="12" fillId="0" borderId="2" xfId="0" applyFont="1" applyBorder="1"/>
    <xf numFmtId="0" fontId="13" fillId="0" borderId="2" xfId="0" applyFont="1" applyBorder="1"/>
    <xf numFmtId="0" fontId="14" fillId="0" borderId="2" xfId="0" applyFont="1" applyBorder="1"/>
  </cellXfs>
  <cellStyles count="3">
    <cellStyle name="Normal" xfId="0" builtinId="0"/>
    <cellStyle name="Normal 2" xfId="1" xr:uid="{742526AF-ECBA-45AD-A594-D570E6AB3937}"/>
    <cellStyle name="Normal 3" xfId="2" xr:uid="{E3D18BDE-8FE2-4BC6-A477-FE3EFAD6B70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095C-E3A8-4E36-B01F-AF480C8F5945}">
  <dimension ref="A1:E160"/>
  <sheetViews>
    <sheetView topLeftCell="A135" workbookViewId="0">
      <selection activeCell="F89" sqref="F89"/>
    </sheetView>
  </sheetViews>
  <sheetFormatPr defaultColWidth="8.77734375" defaultRowHeight="14.4"/>
  <cols>
    <col min="1" max="1" width="7.77734375" style="3" customWidth="1"/>
    <col min="2" max="2" width="12.5546875" style="3" customWidth="1"/>
    <col min="3" max="3" width="13.77734375" style="3" customWidth="1"/>
    <col min="4" max="4" width="19.44140625" style="3" customWidth="1"/>
    <col min="5" max="5" width="32.77734375" style="3" customWidth="1"/>
    <col min="6" max="16384" width="8.77734375" style="3"/>
  </cols>
  <sheetData>
    <row r="1" spans="1:5">
      <c r="A1" s="8"/>
      <c r="B1" s="9" t="s">
        <v>7</v>
      </c>
      <c r="C1" s="9" t="s">
        <v>73</v>
      </c>
      <c r="D1" s="9" t="s">
        <v>74</v>
      </c>
      <c r="E1" s="9" t="s">
        <v>0</v>
      </c>
    </row>
    <row r="2" spans="1:5">
      <c r="A2" s="8"/>
      <c r="B2" s="9" t="s">
        <v>75</v>
      </c>
      <c r="C2" s="8"/>
      <c r="D2" s="8"/>
      <c r="E2" s="8"/>
    </row>
    <row r="3" spans="1:5">
      <c r="A3" s="13">
        <v>1</v>
      </c>
      <c r="B3" s="13" t="s">
        <v>131</v>
      </c>
      <c r="C3" s="13" t="s">
        <v>132</v>
      </c>
      <c r="D3" s="13" t="s">
        <v>79</v>
      </c>
      <c r="E3" s="13" t="s">
        <v>1</v>
      </c>
    </row>
    <row r="4" spans="1:5">
      <c r="A4" s="13">
        <v>2</v>
      </c>
      <c r="B4" s="13" t="s">
        <v>133</v>
      </c>
      <c r="C4" s="13" t="s">
        <v>59</v>
      </c>
      <c r="D4" s="13" t="s">
        <v>13</v>
      </c>
      <c r="E4" s="13" t="s">
        <v>134</v>
      </c>
    </row>
    <row r="5" spans="1:5">
      <c r="A5" s="13">
        <v>3</v>
      </c>
      <c r="B5" s="13" t="s">
        <v>16</v>
      </c>
      <c r="C5" s="13" t="s">
        <v>17</v>
      </c>
      <c r="D5" s="13" t="s">
        <v>13</v>
      </c>
      <c r="E5" s="13" t="s">
        <v>15</v>
      </c>
    </row>
    <row r="6" spans="1:5">
      <c r="A6" s="13">
        <v>4</v>
      </c>
      <c r="B6" s="13" t="s">
        <v>135</v>
      </c>
      <c r="C6" s="13" t="s">
        <v>136</v>
      </c>
      <c r="D6" s="13" t="s">
        <v>13</v>
      </c>
      <c r="E6" s="13" t="s">
        <v>90</v>
      </c>
    </row>
    <row r="7" spans="1:5">
      <c r="A7" s="13">
        <v>5</v>
      </c>
      <c r="B7" s="13" t="s">
        <v>9</v>
      </c>
      <c r="C7" s="13" t="s">
        <v>10</v>
      </c>
      <c r="D7" s="13" t="s">
        <v>13</v>
      </c>
      <c r="E7" s="13" t="s">
        <v>11</v>
      </c>
    </row>
    <row r="8" spans="1:5">
      <c r="A8" s="13">
        <v>6</v>
      </c>
      <c r="B8" s="13" t="s">
        <v>137</v>
      </c>
      <c r="C8" s="13" t="s">
        <v>83</v>
      </c>
      <c r="D8" s="13" t="s">
        <v>84</v>
      </c>
      <c r="E8" s="13" t="s">
        <v>4</v>
      </c>
    </row>
    <row r="9" spans="1:5">
      <c r="A9" s="13">
        <v>7</v>
      </c>
      <c r="B9" s="13" t="s">
        <v>30</v>
      </c>
      <c r="C9" s="13" t="s">
        <v>86</v>
      </c>
      <c r="D9" s="13" t="s">
        <v>84</v>
      </c>
      <c r="E9" s="13" t="s">
        <v>4</v>
      </c>
    </row>
    <row r="10" spans="1:5">
      <c r="A10" s="13">
        <v>8</v>
      </c>
      <c r="B10" s="13" t="s">
        <v>19</v>
      </c>
      <c r="C10" s="13" t="s">
        <v>20</v>
      </c>
      <c r="D10" s="13" t="s">
        <v>21</v>
      </c>
      <c r="E10" s="13" t="s">
        <v>4</v>
      </c>
    </row>
    <row r="11" spans="1:5">
      <c r="A11" s="13">
        <v>9</v>
      </c>
      <c r="B11" s="13" t="s">
        <v>82</v>
      </c>
      <c r="C11" s="13" t="s">
        <v>83</v>
      </c>
      <c r="D11" s="13" t="s">
        <v>21</v>
      </c>
      <c r="E11" s="13" t="s">
        <v>4</v>
      </c>
    </row>
    <row r="12" spans="1:5">
      <c r="A12" s="14">
        <v>10</v>
      </c>
      <c r="B12" s="14" t="s">
        <v>98</v>
      </c>
      <c r="C12" s="14" t="s">
        <v>31</v>
      </c>
      <c r="D12" s="14" t="s">
        <v>13</v>
      </c>
      <c r="E12" s="14" t="s">
        <v>138</v>
      </c>
    </row>
    <row r="13" spans="1:5">
      <c r="A13" s="13">
        <v>11</v>
      </c>
      <c r="B13" s="13" t="s">
        <v>139</v>
      </c>
      <c r="C13" s="13" t="s">
        <v>140</v>
      </c>
      <c r="D13" s="13" t="s">
        <v>79</v>
      </c>
      <c r="E13" s="13" t="s">
        <v>141</v>
      </c>
    </row>
    <row r="14" spans="1:5">
      <c r="A14" s="15"/>
      <c r="B14" s="15"/>
      <c r="C14" s="15"/>
      <c r="D14" s="15"/>
      <c r="E14" s="15"/>
    </row>
    <row r="15" spans="1:5">
      <c r="A15" s="13">
        <v>1</v>
      </c>
      <c r="B15" s="13" t="s">
        <v>94</v>
      </c>
      <c r="C15" s="13" t="s">
        <v>95</v>
      </c>
      <c r="D15" s="13" t="s">
        <v>29</v>
      </c>
      <c r="E15" s="13" t="s">
        <v>4</v>
      </c>
    </row>
    <row r="16" spans="1:5">
      <c r="A16" s="13">
        <v>2</v>
      </c>
      <c r="B16" s="16" t="s">
        <v>65</v>
      </c>
      <c r="C16" s="16" t="s">
        <v>49</v>
      </c>
      <c r="D16" s="16" t="s">
        <v>29</v>
      </c>
      <c r="E16" s="16" t="s">
        <v>142</v>
      </c>
    </row>
    <row r="17" spans="1:5">
      <c r="A17" s="13">
        <v>3</v>
      </c>
      <c r="B17" s="13" t="s">
        <v>81</v>
      </c>
      <c r="C17" s="13" t="s">
        <v>143</v>
      </c>
      <c r="D17" s="13" t="s">
        <v>29</v>
      </c>
      <c r="E17" s="13" t="s">
        <v>4</v>
      </c>
    </row>
    <row r="18" spans="1:5">
      <c r="A18" s="13">
        <v>4</v>
      </c>
      <c r="B18" s="16" t="s">
        <v>30</v>
      </c>
      <c r="C18" s="16" t="s">
        <v>144</v>
      </c>
      <c r="D18" s="16" t="s">
        <v>29</v>
      </c>
      <c r="E18" s="17" t="s">
        <v>145</v>
      </c>
    </row>
    <row r="19" spans="1:5">
      <c r="A19" s="13">
        <v>5</v>
      </c>
      <c r="B19" s="16" t="s">
        <v>146</v>
      </c>
      <c r="C19" s="16" t="s">
        <v>147</v>
      </c>
      <c r="D19" s="16" t="s">
        <v>29</v>
      </c>
      <c r="E19" s="16" t="s">
        <v>148</v>
      </c>
    </row>
    <row r="20" spans="1:5">
      <c r="A20" s="13">
        <v>6</v>
      </c>
      <c r="B20" s="18" t="s">
        <v>149</v>
      </c>
      <c r="C20" s="18" t="s">
        <v>93</v>
      </c>
      <c r="D20" s="19" t="s">
        <v>29</v>
      </c>
      <c r="E20" s="18" t="s">
        <v>138</v>
      </c>
    </row>
    <row r="21" spans="1:5">
      <c r="A21" s="13">
        <v>7</v>
      </c>
      <c r="B21" s="13" t="s">
        <v>150</v>
      </c>
      <c r="C21" s="13" t="s">
        <v>85</v>
      </c>
      <c r="D21" s="13" t="s">
        <v>29</v>
      </c>
      <c r="E21" s="13" t="s">
        <v>55</v>
      </c>
    </row>
    <row r="22" spans="1:5">
      <c r="A22" s="13">
        <v>8</v>
      </c>
      <c r="B22" s="13" t="s">
        <v>151</v>
      </c>
      <c r="C22" s="13" t="s">
        <v>152</v>
      </c>
      <c r="D22" s="13" t="s">
        <v>153</v>
      </c>
      <c r="E22" s="13" t="s">
        <v>1</v>
      </c>
    </row>
    <row r="23" spans="1:5">
      <c r="A23" s="13">
        <v>9</v>
      </c>
      <c r="B23" s="13" t="s">
        <v>14</v>
      </c>
      <c r="C23" s="13" t="s">
        <v>154</v>
      </c>
      <c r="D23" s="13" t="s">
        <v>153</v>
      </c>
      <c r="E23" s="13" t="s">
        <v>1</v>
      </c>
    </row>
    <row r="24" spans="1:5">
      <c r="A24" s="13">
        <v>10</v>
      </c>
      <c r="B24" s="13" t="s">
        <v>155</v>
      </c>
      <c r="C24" s="13" t="s">
        <v>31</v>
      </c>
      <c r="D24" s="13" t="s">
        <v>28</v>
      </c>
      <c r="E24" s="13" t="s">
        <v>138</v>
      </c>
    </row>
    <row r="25" spans="1:5">
      <c r="A25" s="13"/>
      <c r="B25" s="13"/>
      <c r="C25" s="13"/>
      <c r="D25" s="13"/>
      <c r="E25" s="13"/>
    </row>
    <row r="26" spans="1:5">
      <c r="A26" s="13"/>
      <c r="B26" s="13"/>
      <c r="C26" s="13"/>
      <c r="D26" s="13"/>
      <c r="E26" s="13"/>
    </row>
    <row r="27" spans="1:5">
      <c r="A27" s="13">
        <v>1</v>
      </c>
      <c r="B27" s="13" t="s">
        <v>156</v>
      </c>
      <c r="C27" s="13" t="s">
        <v>157</v>
      </c>
      <c r="D27" s="13" t="s">
        <v>24</v>
      </c>
      <c r="E27" s="13" t="s">
        <v>138</v>
      </c>
    </row>
    <row r="28" spans="1:5">
      <c r="A28" s="13">
        <v>2</v>
      </c>
      <c r="B28" s="13" t="s">
        <v>77</v>
      </c>
      <c r="C28" s="13" t="s">
        <v>78</v>
      </c>
      <c r="D28" s="13" t="s">
        <v>24</v>
      </c>
      <c r="E28" s="13" t="s">
        <v>4</v>
      </c>
    </row>
    <row r="29" spans="1:5">
      <c r="A29" s="13">
        <v>3</v>
      </c>
      <c r="B29" s="13" t="s">
        <v>276</v>
      </c>
      <c r="C29" s="13" t="s">
        <v>158</v>
      </c>
      <c r="D29" s="13" t="s">
        <v>24</v>
      </c>
      <c r="E29" s="13" t="s">
        <v>4</v>
      </c>
    </row>
    <row r="30" spans="1:5">
      <c r="A30" s="13">
        <v>4</v>
      </c>
      <c r="B30" s="13" t="s">
        <v>159</v>
      </c>
      <c r="C30" s="13" t="s">
        <v>160</v>
      </c>
      <c r="D30" s="13" t="s">
        <v>24</v>
      </c>
      <c r="E30" s="13" t="s">
        <v>4</v>
      </c>
    </row>
    <row r="31" spans="1:5">
      <c r="A31" s="13">
        <v>5</v>
      </c>
      <c r="B31" s="13" t="s">
        <v>161</v>
      </c>
      <c r="C31" s="13" t="s">
        <v>132</v>
      </c>
      <c r="D31" s="13" t="s">
        <v>24</v>
      </c>
      <c r="E31" s="13" t="s">
        <v>162</v>
      </c>
    </row>
    <row r="32" spans="1:5">
      <c r="A32" s="13">
        <v>6</v>
      </c>
      <c r="B32" s="13" t="s">
        <v>163</v>
      </c>
      <c r="C32" s="13" t="s">
        <v>164</v>
      </c>
      <c r="D32" s="13" t="s">
        <v>24</v>
      </c>
      <c r="E32" s="13" t="s">
        <v>4</v>
      </c>
    </row>
    <row r="33" spans="1:5">
      <c r="A33" s="13">
        <v>7</v>
      </c>
      <c r="B33" s="13" t="s">
        <v>165</v>
      </c>
      <c r="C33" s="13" t="s">
        <v>164</v>
      </c>
      <c r="D33" s="13" t="s">
        <v>24</v>
      </c>
      <c r="E33" s="13" t="s">
        <v>4</v>
      </c>
    </row>
    <row r="34" spans="1:5">
      <c r="A34" s="13">
        <v>8</v>
      </c>
      <c r="B34" s="20" t="s">
        <v>166</v>
      </c>
      <c r="C34" s="13" t="s">
        <v>167</v>
      </c>
      <c r="D34" s="13" t="s">
        <v>24</v>
      </c>
      <c r="E34" s="13" t="s">
        <v>142</v>
      </c>
    </row>
    <row r="35" spans="1:5">
      <c r="A35" s="13">
        <v>9</v>
      </c>
      <c r="B35" s="13" t="s">
        <v>56</v>
      </c>
      <c r="C35" s="13" t="s">
        <v>89</v>
      </c>
      <c r="D35" s="13" t="s">
        <v>24</v>
      </c>
      <c r="E35" s="13" t="s">
        <v>4</v>
      </c>
    </row>
    <row r="36" spans="1:5">
      <c r="A36" s="13">
        <v>10</v>
      </c>
      <c r="B36" s="13" t="s">
        <v>168</v>
      </c>
      <c r="C36" s="13" t="s">
        <v>169</v>
      </c>
      <c r="D36" s="13" t="s">
        <v>22</v>
      </c>
      <c r="E36" s="13" t="s">
        <v>90</v>
      </c>
    </row>
    <row r="37" spans="1:5">
      <c r="A37" s="13">
        <v>11</v>
      </c>
      <c r="B37" s="13" t="s">
        <v>170</v>
      </c>
      <c r="C37" s="13" t="s">
        <v>274</v>
      </c>
      <c r="D37" s="13" t="s">
        <v>76</v>
      </c>
      <c r="E37" s="13" t="s">
        <v>4</v>
      </c>
    </row>
    <row r="38" spans="1:5">
      <c r="A38" s="13">
        <v>12</v>
      </c>
      <c r="B38" s="13" t="s">
        <v>62</v>
      </c>
      <c r="C38" s="13" t="s">
        <v>25</v>
      </c>
      <c r="D38" s="13" t="s">
        <v>22</v>
      </c>
      <c r="E38" s="13" t="s">
        <v>4</v>
      </c>
    </row>
    <row r="39" spans="1:5">
      <c r="A39" s="13"/>
      <c r="B39" s="13"/>
      <c r="C39" s="13"/>
      <c r="D39" s="13"/>
      <c r="E39" s="13"/>
    </row>
    <row r="40" spans="1:5">
      <c r="A40" s="13"/>
      <c r="B40" s="13"/>
      <c r="C40" s="13"/>
      <c r="D40" s="13"/>
      <c r="E40" s="13"/>
    </row>
    <row r="41" spans="1:5">
      <c r="A41" s="13">
        <v>1</v>
      </c>
      <c r="B41" s="13" t="s">
        <v>171</v>
      </c>
      <c r="C41" s="13" t="s">
        <v>172</v>
      </c>
      <c r="D41" s="13" t="s">
        <v>173</v>
      </c>
      <c r="E41" s="13" t="s">
        <v>2</v>
      </c>
    </row>
    <row r="42" spans="1:5">
      <c r="A42" s="13">
        <v>2</v>
      </c>
      <c r="B42" s="13" t="s">
        <v>174</v>
      </c>
      <c r="C42" s="13" t="s">
        <v>32</v>
      </c>
      <c r="D42" s="13" t="s">
        <v>173</v>
      </c>
      <c r="E42" s="13" t="s">
        <v>138</v>
      </c>
    </row>
    <row r="43" spans="1:5">
      <c r="A43" s="13">
        <v>3</v>
      </c>
      <c r="B43" s="13" t="s">
        <v>175</v>
      </c>
      <c r="C43" s="13" t="s">
        <v>176</v>
      </c>
      <c r="D43" s="13" t="s">
        <v>173</v>
      </c>
      <c r="E43" s="13" t="s">
        <v>2</v>
      </c>
    </row>
    <row r="44" spans="1:5">
      <c r="A44" s="13">
        <v>4</v>
      </c>
      <c r="B44" s="13" t="s">
        <v>113</v>
      </c>
      <c r="C44" s="13" t="s">
        <v>38</v>
      </c>
      <c r="D44" s="13" t="s">
        <v>173</v>
      </c>
      <c r="E44" s="13" t="s">
        <v>90</v>
      </c>
    </row>
    <row r="45" spans="1:5">
      <c r="A45" s="13">
        <v>5</v>
      </c>
      <c r="B45" s="13" t="s">
        <v>177</v>
      </c>
      <c r="C45" s="13" t="s">
        <v>178</v>
      </c>
      <c r="D45" s="13" t="s">
        <v>173</v>
      </c>
      <c r="E45" s="13" t="s">
        <v>1</v>
      </c>
    </row>
    <row r="46" spans="1:5">
      <c r="A46" s="13">
        <v>6</v>
      </c>
      <c r="B46" s="13" t="s">
        <v>179</v>
      </c>
      <c r="C46" s="13" t="s">
        <v>180</v>
      </c>
      <c r="D46" s="13" t="s">
        <v>181</v>
      </c>
      <c r="E46" s="13" t="s">
        <v>182</v>
      </c>
    </row>
    <row r="47" spans="1:5">
      <c r="A47" s="13">
        <v>7</v>
      </c>
      <c r="B47" s="13" t="s">
        <v>183</v>
      </c>
      <c r="C47" s="13" t="s">
        <v>184</v>
      </c>
      <c r="D47" s="13" t="s">
        <v>181</v>
      </c>
      <c r="E47" s="13" t="s">
        <v>1</v>
      </c>
    </row>
    <row r="48" spans="1:5">
      <c r="A48" s="13">
        <v>8</v>
      </c>
      <c r="B48" s="13" t="s">
        <v>185</v>
      </c>
      <c r="C48" s="13" t="s">
        <v>103</v>
      </c>
      <c r="D48" s="13" t="s">
        <v>181</v>
      </c>
      <c r="E48" s="13" t="s">
        <v>142</v>
      </c>
    </row>
    <row r="49" spans="1:5">
      <c r="A49" s="13">
        <v>9</v>
      </c>
      <c r="B49" s="13" t="s">
        <v>186</v>
      </c>
      <c r="C49" s="13" t="s">
        <v>187</v>
      </c>
      <c r="D49" s="13" t="s">
        <v>181</v>
      </c>
      <c r="E49" s="13" t="s">
        <v>1</v>
      </c>
    </row>
    <row r="50" spans="1:5">
      <c r="A50" s="13">
        <v>10</v>
      </c>
      <c r="B50" s="13" t="s">
        <v>188</v>
      </c>
      <c r="C50" s="13" t="s">
        <v>189</v>
      </c>
      <c r="D50" s="13" t="s">
        <v>181</v>
      </c>
      <c r="E50" s="13" t="s">
        <v>2</v>
      </c>
    </row>
    <row r="51" spans="1:5">
      <c r="A51" s="13"/>
      <c r="B51" s="13"/>
      <c r="C51" s="13"/>
      <c r="D51" s="13"/>
      <c r="E51" s="13"/>
    </row>
    <row r="52" spans="1:5">
      <c r="A52" s="13">
        <v>1</v>
      </c>
      <c r="B52" s="13" t="s">
        <v>114</v>
      </c>
      <c r="C52" s="13" t="s">
        <v>115</v>
      </c>
      <c r="D52" s="13" t="s">
        <v>36</v>
      </c>
      <c r="E52" s="13" t="s">
        <v>90</v>
      </c>
    </row>
    <row r="53" spans="1:5">
      <c r="A53" s="13">
        <v>2</v>
      </c>
      <c r="B53" s="13" t="s">
        <v>190</v>
      </c>
      <c r="C53" s="13" t="s">
        <v>191</v>
      </c>
      <c r="D53" s="13" t="s">
        <v>36</v>
      </c>
      <c r="E53" s="13" t="s">
        <v>1</v>
      </c>
    </row>
    <row r="54" spans="1:5">
      <c r="A54" s="13">
        <v>3</v>
      </c>
      <c r="B54" s="13" t="s">
        <v>94</v>
      </c>
      <c r="C54" s="13" t="s">
        <v>192</v>
      </c>
      <c r="D54" s="13" t="s">
        <v>36</v>
      </c>
      <c r="E54" s="13" t="s">
        <v>4</v>
      </c>
    </row>
    <row r="55" spans="1:5">
      <c r="A55" s="13">
        <v>4</v>
      </c>
      <c r="B55" s="13" t="s">
        <v>193</v>
      </c>
      <c r="C55" s="13" t="s">
        <v>194</v>
      </c>
      <c r="D55" s="13" t="s">
        <v>36</v>
      </c>
      <c r="E55" s="13" t="s">
        <v>110</v>
      </c>
    </row>
    <row r="56" spans="1:5">
      <c r="A56" s="13">
        <v>5</v>
      </c>
      <c r="B56" s="13" t="s">
        <v>195</v>
      </c>
      <c r="C56" s="13" t="s">
        <v>176</v>
      </c>
      <c r="D56" s="13" t="s">
        <v>36</v>
      </c>
      <c r="E56" s="13" t="s">
        <v>2</v>
      </c>
    </row>
    <row r="57" spans="1:5">
      <c r="A57" s="13">
        <v>6</v>
      </c>
      <c r="B57" s="13" t="s">
        <v>196</v>
      </c>
      <c r="C57" s="13" t="s">
        <v>197</v>
      </c>
      <c r="D57" s="13" t="s">
        <v>36</v>
      </c>
      <c r="E57" s="13" t="s">
        <v>1</v>
      </c>
    </row>
    <row r="58" spans="1:5">
      <c r="A58" s="13">
        <v>7</v>
      </c>
      <c r="B58" s="13" t="s">
        <v>198</v>
      </c>
      <c r="C58" s="13" t="s">
        <v>199</v>
      </c>
      <c r="D58" s="13" t="s">
        <v>36</v>
      </c>
      <c r="E58" s="13" t="s">
        <v>1</v>
      </c>
    </row>
    <row r="59" spans="1:5">
      <c r="A59" s="13">
        <v>8</v>
      </c>
      <c r="B59" s="13" t="s">
        <v>52</v>
      </c>
      <c r="C59" s="13" t="s">
        <v>200</v>
      </c>
      <c r="D59" s="13" t="s">
        <v>36</v>
      </c>
      <c r="E59" s="13" t="s">
        <v>4</v>
      </c>
    </row>
    <row r="60" spans="1:5">
      <c r="A60" s="13">
        <v>9</v>
      </c>
      <c r="B60" s="20" t="s">
        <v>201</v>
      </c>
      <c r="C60" s="13" t="s">
        <v>202</v>
      </c>
      <c r="D60" s="13" t="s">
        <v>36</v>
      </c>
      <c r="E60" s="13" t="s">
        <v>141</v>
      </c>
    </row>
    <row r="61" spans="1:5">
      <c r="A61" s="13">
        <v>10</v>
      </c>
      <c r="B61" s="13" t="s">
        <v>203</v>
      </c>
      <c r="C61" s="13" t="s">
        <v>187</v>
      </c>
      <c r="D61" s="13" t="s">
        <v>36</v>
      </c>
      <c r="E61" s="13" t="s">
        <v>1</v>
      </c>
    </row>
    <row r="62" spans="1:5">
      <c r="A62" s="13">
        <v>11</v>
      </c>
      <c r="B62" s="13" t="s">
        <v>112</v>
      </c>
      <c r="C62" s="13" t="s">
        <v>99</v>
      </c>
      <c r="D62" s="13" t="s">
        <v>36</v>
      </c>
      <c r="E62" s="13" t="s">
        <v>142</v>
      </c>
    </row>
    <row r="63" spans="1:5">
      <c r="A63" s="13">
        <v>12</v>
      </c>
      <c r="B63" s="13" t="s">
        <v>51</v>
      </c>
      <c r="C63" s="13" t="s">
        <v>204</v>
      </c>
      <c r="D63" s="13" t="s">
        <v>36</v>
      </c>
      <c r="E63" s="13" t="s">
        <v>4</v>
      </c>
    </row>
    <row r="64" spans="1:5">
      <c r="A64" s="13">
        <v>13</v>
      </c>
      <c r="B64" s="13" t="s">
        <v>52</v>
      </c>
      <c r="C64" s="13" t="s">
        <v>205</v>
      </c>
      <c r="D64" s="13" t="s">
        <v>36</v>
      </c>
      <c r="E64" s="13" t="s">
        <v>1</v>
      </c>
    </row>
    <row r="65" spans="1:5">
      <c r="A65" s="13">
        <v>14</v>
      </c>
      <c r="B65" s="13" t="s">
        <v>30</v>
      </c>
      <c r="C65" s="13" t="s">
        <v>206</v>
      </c>
      <c r="D65" s="13" t="s">
        <v>36</v>
      </c>
      <c r="E65" s="13" t="s">
        <v>1</v>
      </c>
    </row>
    <row r="66" spans="1:5">
      <c r="A66" s="13"/>
      <c r="B66" s="13"/>
      <c r="C66" s="13"/>
      <c r="D66" s="13"/>
      <c r="E66" s="13"/>
    </row>
    <row r="67" spans="1:5">
      <c r="A67" s="13"/>
      <c r="B67" s="13"/>
      <c r="C67" s="13"/>
      <c r="D67" s="13"/>
      <c r="E67" s="13"/>
    </row>
    <row r="68" spans="1:5">
      <c r="A68" s="13"/>
      <c r="B68" s="13"/>
      <c r="C68" s="13"/>
      <c r="D68" s="13"/>
      <c r="E68" s="13"/>
    </row>
    <row r="69" spans="1:5">
      <c r="A69" s="13"/>
      <c r="B69" s="13"/>
      <c r="C69" s="13"/>
      <c r="D69" s="13"/>
      <c r="E69" s="13"/>
    </row>
    <row r="70" spans="1:5">
      <c r="A70" s="13">
        <v>1</v>
      </c>
      <c r="B70" s="13" t="s">
        <v>207</v>
      </c>
      <c r="C70" s="13" t="s">
        <v>184</v>
      </c>
      <c r="D70" s="13" t="s">
        <v>40</v>
      </c>
      <c r="E70" s="13" t="s">
        <v>1</v>
      </c>
    </row>
    <row r="71" spans="1:5">
      <c r="A71" s="13">
        <v>2</v>
      </c>
      <c r="B71" s="13" t="s">
        <v>208</v>
      </c>
      <c r="C71" s="13" t="s">
        <v>197</v>
      </c>
      <c r="D71" s="13" t="s">
        <v>40</v>
      </c>
      <c r="E71" s="13" t="s">
        <v>1</v>
      </c>
    </row>
    <row r="72" spans="1:5">
      <c r="A72" s="13">
        <v>3</v>
      </c>
      <c r="B72" s="13" t="s">
        <v>209</v>
      </c>
      <c r="C72" s="13" t="s">
        <v>210</v>
      </c>
      <c r="D72" s="13" t="s">
        <v>40</v>
      </c>
      <c r="E72" s="13" t="s">
        <v>4</v>
      </c>
    </row>
    <row r="73" spans="1:5" ht="15.6">
      <c r="A73" s="13">
        <v>4</v>
      </c>
      <c r="B73" s="21" t="s">
        <v>211</v>
      </c>
      <c r="C73" s="13" t="s">
        <v>212</v>
      </c>
      <c r="D73" s="13" t="s">
        <v>40</v>
      </c>
      <c r="E73" s="13" t="s">
        <v>138</v>
      </c>
    </row>
    <row r="74" spans="1:5">
      <c r="A74" s="13">
        <v>5</v>
      </c>
      <c r="B74" s="13" t="s">
        <v>213</v>
      </c>
      <c r="C74" s="13" t="s">
        <v>136</v>
      </c>
      <c r="D74" s="13" t="s">
        <v>40</v>
      </c>
      <c r="E74" s="13" t="s">
        <v>90</v>
      </c>
    </row>
    <row r="75" spans="1:5">
      <c r="A75" s="13">
        <v>6</v>
      </c>
      <c r="B75" s="13" t="s">
        <v>67</v>
      </c>
      <c r="C75" s="13" t="s">
        <v>34</v>
      </c>
      <c r="D75" s="13" t="s">
        <v>40</v>
      </c>
      <c r="E75" s="13" t="s">
        <v>138</v>
      </c>
    </row>
    <row r="76" spans="1:5">
      <c r="A76" s="13">
        <v>7</v>
      </c>
      <c r="B76" s="20" t="s">
        <v>214</v>
      </c>
      <c r="C76" s="13" t="s">
        <v>215</v>
      </c>
      <c r="D76" s="13" t="s">
        <v>40</v>
      </c>
      <c r="E76" s="20" t="s">
        <v>216</v>
      </c>
    </row>
    <row r="77" spans="1:5">
      <c r="A77" s="13">
        <v>8</v>
      </c>
      <c r="B77" s="13" t="s">
        <v>217</v>
      </c>
      <c r="C77" s="13" t="s">
        <v>215</v>
      </c>
      <c r="D77" s="13" t="s">
        <v>40</v>
      </c>
      <c r="E77" s="20" t="s">
        <v>216</v>
      </c>
    </row>
    <row r="78" spans="1:5">
      <c r="A78" s="13">
        <v>9</v>
      </c>
      <c r="B78" s="13" t="s">
        <v>218</v>
      </c>
      <c r="C78" s="13" t="s">
        <v>140</v>
      </c>
      <c r="D78" s="13" t="s">
        <v>40</v>
      </c>
      <c r="E78" s="13" t="s">
        <v>1</v>
      </c>
    </row>
    <row r="79" spans="1:5">
      <c r="A79" s="13">
        <v>10</v>
      </c>
      <c r="B79" s="13" t="s">
        <v>219</v>
      </c>
      <c r="C79" s="13" t="s">
        <v>111</v>
      </c>
      <c r="D79" s="13" t="s">
        <v>40</v>
      </c>
      <c r="E79" s="13" t="s">
        <v>138</v>
      </c>
    </row>
    <row r="80" spans="1:5">
      <c r="A80" s="13"/>
      <c r="B80" s="13"/>
      <c r="C80" s="13"/>
      <c r="D80" s="13"/>
      <c r="E80" s="13"/>
    </row>
    <row r="81" spans="1:5">
      <c r="A81" s="13"/>
      <c r="B81" s="13"/>
      <c r="C81" s="13"/>
      <c r="D81" s="13"/>
      <c r="E81" s="13"/>
    </row>
    <row r="82" spans="1:5">
      <c r="A82" s="13"/>
      <c r="B82" s="13"/>
      <c r="C82" s="13"/>
      <c r="D82" s="13"/>
      <c r="E82" s="13"/>
    </row>
    <row r="83" spans="1:5">
      <c r="A83" s="13">
        <v>1</v>
      </c>
      <c r="B83" s="13" t="s">
        <v>220</v>
      </c>
      <c r="C83" s="13" t="s">
        <v>221</v>
      </c>
      <c r="D83" s="13" t="s">
        <v>47</v>
      </c>
      <c r="E83" s="13" t="s">
        <v>2</v>
      </c>
    </row>
    <row r="84" spans="1:5">
      <c r="A84" s="13">
        <v>2</v>
      </c>
      <c r="B84" s="13" t="s">
        <v>222</v>
      </c>
      <c r="C84" s="13" t="s">
        <v>223</v>
      </c>
      <c r="D84" s="13" t="s">
        <v>47</v>
      </c>
      <c r="E84" s="13" t="s">
        <v>1</v>
      </c>
    </row>
    <row r="85" spans="1:5" ht="15.6">
      <c r="A85" s="13">
        <v>3</v>
      </c>
      <c r="B85" s="21" t="s">
        <v>224</v>
      </c>
      <c r="C85" s="13" t="s">
        <v>212</v>
      </c>
      <c r="D85" s="13" t="s">
        <v>47</v>
      </c>
      <c r="E85" s="13" t="s">
        <v>138</v>
      </c>
    </row>
    <row r="86" spans="1:5">
      <c r="A86" s="13">
        <v>4</v>
      </c>
      <c r="B86" s="13" t="s">
        <v>107</v>
      </c>
      <c r="C86" s="13" t="s">
        <v>108</v>
      </c>
      <c r="D86" s="13" t="s">
        <v>47</v>
      </c>
      <c r="E86" s="13" t="s">
        <v>138</v>
      </c>
    </row>
    <row r="87" spans="1:5">
      <c r="A87" s="13">
        <v>5</v>
      </c>
      <c r="B87" s="13" t="s">
        <v>35</v>
      </c>
      <c r="C87" s="22" t="s">
        <v>225</v>
      </c>
      <c r="D87" s="13" t="s">
        <v>47</v>
      </c>
      <c r="E87" s="13" t="s">
        <v>142</v>
      </c>
    </row>
    <row r="88" spans="1:5">
      <c r="A88" s="13">
        <v>6</v>
      </c>
      <c r="B88" s="16" t="s">
        <v>37</v>
      </c>
      <c r="C88" s="16" t="s">
        <v>111</v>
      </c>
      <c r="D88" s="16" t="s">
        <v>47</v>
      </c>
      <c r="E88" s="18" t="s">
        <v>138</v>
      </c>
    </row>
    <row r="89" spans="1:5">
      <c r="A89" s="13">
        <v>7</v>
      </c>
      <c r="B89" s="13" t="s">
        <v>27</v>
      </c>
      <c r="C89" s="13" t="s">
        <v>116</v>
      </c>
      <c r="D89" s="13" t="s">
        <v>47</v>
      </c>
      <c r="E89" s="13" t="s">
        <v>142</v>
      </c>
    </row>
    <row r="90" spans="1:5">
      <c r="A90" s="13">
        <v>8</v>
      </c>
      <c r="B90" s="13" t="s">
        <v>226</v>
      </c>
      <c r="C90" s="23" t="s">
        <v>227</v>
      </c>
      <c r="D90" s="13" t="s">
        <v>47</v>
      </c>
      <c r="E90" s="13" t="s">
        <v>142</v>
      </c>
    </row>
    <row r="91" spans="1:5" ht="15.6">
      <c r="A91" s="13">
        <v>9</v>
      </c>
      <c r="B91" s="24" t="s">
        <v>228</v>
      </c>
      <c r="C91" s="13" t="s">
        <v>106</v>
      </c>
      <c r="D91" s="13" t="s">
        <v>47</v>
      </c>
      <c r="E91" s="13" t="s">
        <v>148</v>
      </c>
    </row>
    <row r="92" spans="1:5">
      <c r="A92" s="13">
        <v>10</v>
      </c>
      <c r="B92" s="13" t="s">
        <v>37</v>
      </c>
      <c r="C92" s="13" t="s">
        <v>38</v>
      </c>
      <c r="D92" s="13" t="s">
        <v>47</v>
      </c>
      <c r="E92" s="13" t="s">
        <v>90</v>
      </c>
    </row>
    <row r="93" spans="1:5">
      <c r="A93" s="13">
        <v>11</v>
      </c>
      <c r="B93" s="13" t="s">
        <v>229</v>
      </c>
      <c r="C93" s="13" t="s">
        <v>87</v>
      </c>
      <c r="D93" s="13" t="s">
        <v>47</v>
      </c>
      <c r="E93" s="13" t="s">
        <v>4</v>
      </c>
    </row>
    <row r="94" spans="1:5">
      <c r="A94" s="13"/>
      <c r="B94" s="13"/>
      <c r="C94" s="13"/>
      <c r="D94" s="13"/>
      <c r="E94" s="13"/>
    </row>
    <row r="95" spans="1:5">
      <c r="A95" s="13"/>
      <c r="B95" s="13"/>
      <c r="C95" s="13"/>
      <c r="D95" s="13"/>
      <c r="E95" s="13"/>
    </row>
    <row r="96" spans="1:5">
      <c r="A96" s="13"/>
      <c r="B96" s="13"/>
      <c r="C96" s="13"/>
      <c r="D96" s="13"/>
      <c r="E96" s="13"/>
    </row>
    <row r="97" spans="1:5">
      <c r="A97" s="13"/>
      <c r="B97" s="13"/>
      <c r="C97" s="13"/>
      <c r="D97" s="13"/>
      <c r="E97" s="13"/>
    </row>
    <row r="98" spans="1:5">
      <c r="A98" s="13"/>
      <c r="B98" s="13"/>
      <c r="C98" s="13"/>
      <c r="D98" s="13"/>
      <c r="E98" s="13"/>
    </row>
    <row r="99" spans="1:5">
      <c r="A99" s="13"/>
      <c r="B99" s="13"/>
      <c r="C99" s="13"/>
      <c r="D99" s="13"/>
      <c r="E99" s="13"/>
    </row>
    <row r="100" spans="1:5">
      <c r="A100" s="13"/>
      <c r="B100" s="13"/>
      <c r="C100" s="13"/>
      <c r="D100" s="13"/>
      <c r="E100" s="13"/>
    </row>
    <row r="101" spans="1:5">
      <c r="A101" s="13"/>
      <c r="B101" s="13"/>
      <c r="C101" s="13"/>
      <c r="D101" s="13"/>
      <c r="E101" s="13"/>
    </row>
    <row r="102" spans="1:5">
      <c r="A102" s="13">
        <v>1</v>
      </c>
      <c r="B102" s="13" t="s">
        <v>230</v>
      </c>
      <c r="C102" s="13" t="s">
        <v>231</v>
      </c>
      <c r="D102" s="13" t="s">
        <v>53</v>
      </c>
      <c r="E102" s="13" t="s">
        <v>4</v>
      </c>
    </row>
    <row r="103" spans="1:5">
      <c r="A103" s="13">
        <v>2</v>
      </c>
      <c r="B103" s="13" t="s">
        <v>100</v>
      </c>
      <c r="C103" s="13" t="s">
        <v>101</v>
      </c>
      <c r="D103" s="13" t="s">
        <v>53</v>
      </c>
      <c r="E103" s="13" t="s">
        <v>105</v>
      </c>
    </row>
    <row r="104" spans="1:5">
      <c r="A104" s="13">
        <v>3</v>
      </c>
      <c r="B104" s="25" t="s">
        <v>232</v>
      </c>
      <c r="C104" s="13" t="s">
        <v>233</v>
      </c>
      <c r="D104" s="13" t="s">
        <v>53</v>
      </c>
      <c r="E104" s="13" t="s">
        <v>4</v>
      </c>
    </row>
    <row r="105" spans="1:5">
      <c r="A105" s="13">
        <v>4</v>
      </c>
      <c r="B105" s="13" t="s">
        <v>234</v>
      </c>
      <c r="C105" s="13" t="s">
        <v>235</v>
      </c>
      <c r="D105" s="13" t="s">
        <v>53</v>
      </c>
      <c r="E105" s="13" t="s">
        <v>236</v>
      </c>
    </row>
    <row r="106" spans="1:5">
      <c r="A106" s="13">
        <v>5</v>
      </c>
      <c r="B106" s="16" t="s">
        <v>123</v>
      </c>
      <c r="C106" s="16" t="s">
        <v>109</v>
      </c>
      <c r="D106" s="16" t="s">
        <v>53</v>
      </c>
      <c r="E106" s="16" t="s">
        <v>138</v>
      </c>
    </row>
    <row r="107" spans="1:5">
      <c r="A107" s="13">
        <v>6</v>
      </c>
      <c r="B107" s="13" t="s">
        <v>45</v>
      </c>
      <c r="C107" s="13" t="s">
        <v>46</v>
      </c>
      <c r="D107" s="13" t="s">
        <v>53</v>
      </c>
      <c r="E107" s="13" t="s">
        <v>4</v>
      </c>
    </row>
    <row r="108" spans="1:5">
      <c r="A108" s="13">
        <v>7</v>
      </c>
      <c r="B108" s="13" t="s">
        <v>237</v>
      </c>
      <c r="C108" s="13" t="s">
        <v>238</v>
      </c>
      <c r="D108" s="13" t="s">
        <v>53</v>
      </c>
      <c r="E108" s="13" t="s">
        <v>1</v>
      </c>
    </row>
    <row r="109" spans="1:5">
      <c r="A109" s="13">
        <v>8</v>
      </c>
      <c r="B109" s="13" t="s">
        <v>56</v>
      </c>
      <c r="C109" s="13" t="s">
        <v>104</v>
      </c>
      <c r="D109" s="13" t="s">
        <v>53</v>
      </c>
      <c r="E109" s="13" t="s">
        <v>4</v>
      </c>
    </row>
    <row r="110" spans="1:5">
      <c r="A110" s="13">
        <v>9</v>
      </c>
      <c r="B110" s="13" t="s">
        <v>239</v>
      </c>
      <c r="C110" s="13" t="s">
        <v>240</v>
      </c>
      <c r="D110" s="13" t="s">
        <v>53</v>
      </c>
      <c r="E110" s="13" t="s">
        <v>1</v>
      </c>
    </row>
    <row r="111" spans="1:5">
      <c r="A111" s="13">
        <v>10</v>
      </c>
      <c r="B111" s="13" t="s">
        <v>241</v>
      </c>
      <c r="C111" s="13" t="s">
        <v>242</v>
      </c>
      <c r="D111" s="13" t="s">
        <v>53</v>
      </c>
      <c r="E111" s="13" t="s">
        <v>1</v>
      </c>
    </row>
    <row r="112" spans="1:5">
      <c r="A112" s="13">
        <v>11</v>
      </c>
      <c r="B112" s="13" t="s">
        <v>243</v>
      </c>
      <c r="C112" s="13" t="s">
        <v>136</v>
      </c>
      <c r="D112" s="13" t="s">
        <v>53</v>
      </c>
      <c r="E112" s="13" t="s">
        <v>90</v>
      </c>
    </row>
    <row r="113" spans="1:5">
      <c r="A113" s="13">
        <v>12</v>
      </c>
      <c r="B113" s="13" t="s">
        <v>41</v>
      </c>
      <c r="C113" s="13" t="s">
        <v>42</v>
      </c>
      <c r="D113" s="13" t="s">
        <v>53</v>
      </c>
      <c r="E113" s="13" t="s">
        <v>2</v>
      </c>
    </row>
    <row r="114" spans="1:5">
      <c r="A114" s="13">
        <v>13</v>
      </c>
      <c r="B114" s="13" t="s">
        <v>39</v>
      </c>
      <c r="C114" s="13" t="s">
        <v>33</v>
      </c>
      <c r="D114" s="13" t="s">
        <v>53</v>
      </c>
      <c r="E114" s="13" t="s">
        <v>236</v>
      </c>
    </row>
    <row r="115" spans="1:5">
      <c r="A115" s="13">
        <v>14</v>
      </c>
      <c r="B115" s="13" t="s">
        <v>244</v>
      </c>
      <c r="C115" s="13" t="s">
        <v>245</v>
      </c>
      <c r="D115" s="13" t="s">
        <v>53</v>
      </c>
      <c r="E115" s="13" t="s">
        <v>1</v>
      </c>
    </row>
    <row r="116" spans="1:5">
      <c r="A116" s="13">
        <v>15</v>
      </c>
      <c r="B116" s="13" t="s">
        <v>246</v>
      </c>
      <c r="C116" s="13" t="s">
        <v>247</v>
      </c>
      <c r="D116" s="13" t="s">
        <v>53</v>
      </c>
      <c r="E116" s="13" t="s">
        <v>4</v>
      </c>
    </row>
    <row r="117" spans="1:5">
      <c r="A117" s="13">
        <v>16</v>
      </c>
      <c r="B117" s="13" t="s">
        <v>248</v>
      </c>
      <c r="C117" s="13" t="s">
        <v>249</v>
      </c>
      <c r="D117" s="13" t="s">
        <v>53</v>
      </c>
      <c r="E117" s="13" t="s">
        <v>4</v>
      </c>
    </row>
    <row r="118" spans="1:5">
      <c r="A118" s="13">
        <v>17</v>
      </c>
      <c r="B118" s="13" t="s">
        <v>250</v>
      </c>
      <c r="C118" s="13" t="s">
        <v>249</v>
      </c>
      <c r="D118" s="13" t="s">
        <v>53</v>
      </c>
      <c r="E118" s="13" t="s">
        <v>4</v>
      </c>
    </row>
    <row r="119" spans="1:5">
      <c r="A119" s="13">
        <v>18</v>
      </c>
      <c r="B119" s="13" t="s">
        <v>251</v>
      </c>
      <c r="C119" s="13" t="s">
        <v>206</v>
      </c>
      <c r="D119" s="13" t="s">
        <v>53</v>
      </c>
      <c r="E119" s="13" t="s">
        <v>1</v>
      </c>
    </row>
    <row r="120" spans="1:5">
      <c r="A120" s="13">
        <v>19</v>
      </c>
      <c r="B120" s="13" t="s">
        <v>43</v>
      </c>
      <c r="C120" s="13" t="s">
        <v>44</v>
      </c>
      <c r="D120" s="13" t="s">
        <v>53</v>
      </c>
      <c r="E120" s="13" t="s">
        <v>236</v>
      </c>
    </row>
    <row r="121" spans="1:5">
      <c r="A121" s="13"/>
      <c r="B121" s="13"/>
      <c r="C121" s="13"/>
      <c r="D121" s="13"/>
      <c r="E121" s="13"/>
    </row>
    <row r="122" spans="1:5">
      <c r="A122" s="13"/>
      <c r="B122" s="13"/>
      <c r="C122" s="13"/>
      <c r="D122" s="13"/>
      <c r="E122" s="13"/>
    </row>
    <row r="123" spans="1:5">
      <c r="A123" s="13">
        <v>1</v>
      </c>
      <c r="B123" s="13" t="s">
        <v>91</v>
      </c>
      <c r="C123" s="20" t="s">
        <v>92</v>
      </c>
      <c r="D123" s="13" t="s">
        <v>64</v>
      </c>
      <c r="E123" s="13" t="s">
        <v>138</v>
      </c>
    </row>
    <row r="124" spans="1:5">
      <c r="A124" s="13">
        <v>2</v>
      </c>
      <c r="B124" s="13" t="s">
        <v>252</v>
      </c>
      <c r="C124" s="13" t="s">
        <v>172</v>
      </c>
      <c r="D124" s="13" t="s">
        <v>64</v>
      </c>
      <c r="E124" s="13" t="s">
        <v>2</v>
      </c>
    </row>
    <row r="125" spans="1:5">
      <c r="A125" s="13">
        <v>3</v>
      </c>
      <c r="B125" s="13" t="s">
        <v>253</v>
      </c>
      <c r="C125" s="13" t="s">
        <v>32</v>
      </c>
      <c r="D125" s="13" t="s">
        <v>64</v>
      </c>
      <c r="E125" s="13" t="s">
        <v>138</v>
      </c>
    </row>
    <row r="126" spans="1:5">
      <c r="A126" s="13">
        <v>4</v>
      </c>
      <c r="B126" s="13" t="s">
        <v>94</v>
      </c>
      <c r="C126" s="13" t="s">
        <v>254</v>
      </c>
      <c r="D126" s="13" t="s">
        <v>64</v>
      </c>
      <c r="E126" s="13" t="s">
        <v>1</v>
      </c>
    </row>
    <row r="127" spans="1:5">
      <c r="A127" s="13">
        <v>5</v>
      </c>
      <c r="B127" s="17" t="s">
        <v>255</v>
      </c>
      <c r="C127" s="16" t="s">
        <v>109</v>
      </c>
      <c r="D127" s="16" t="s">
        <v>64</v>
      </c>
      <c r="E127" s="16" t="s">
        <v>138</v>
      </c>
    </row>
    <row r="128" spans="1:5">
      <c r="A128" s="13">
        <v>6</v>
      </c>
      <c r="B128" s="18" t="s">
        <v>96</v>
      </c>
      <c r="C128" s="18" t="s">
        <v>97</v>
      </c>
      <c r="D128" s="18" t="s">
        <v>64</v>
      </c>
      <c r="E128" s="18" t="s">
        <v>138</v>
      </c>
    </row>
    <row r="129" spans="1:5">
      <c r="A129" s="13">
        <v>7</v>
      </c>
      <c r="B129" s="16" t="s">
        <v>256</v>
      </c>
      <c r="C129" s="16" t="s">
        <v>257</v>
      </c>
      <c r="D129" s="16" t="s">
        <v>64</v>
      </c>
      <c r="E129" s="16" t="s">
        <v>141</v>
      </c>
    </row>
    <row r="130" spans="1:5">
      <c r="A130" s="13">
        <v>8</v>
      </c>
      <c r="B130" s="16" t="s">
        <v>27</v>
      </c>
      <c r="C130" s="16" t="s">
        <v>49</v>
      </c>
      <c r="D130" s="16" t="s">
        <v>64</v>
      </c>
      <c r="E130" s="16" t="s">
        <v>142</v>
      </c>
    </row>
    <row r="131" spans="1:5">
      <c r="A131" s="13">
        <v>9</v>
      </c>
      <c r="B131" s="13" t="s">
        <v>258</v>
      </c>
      <c r="C131" s="13" t="s">
        <v>212</v>
      </c>
      <c r="D131" s="13" t="s">
        <v>64</v>
      </c>
      <c r="E131" s="13" t="s">
        <v>138</v>
      </c>
    </row>
    <row r="132" spans="1:5">
      <c r="A132" s="13">
        <v>10</v>
      </c>
      <c r="B132" s="16" t="s">
        <v>51</v>
      </c>
      <c r="C132" s="16" t="s">
        <v>18</v>
      </c>
      <c r="D132" s="16" t="s">
        <v>64</v>
      </c>
      <c r="E132" s="16" t="s">
        <v>138</v>
      </c>
    </row>
    <row r="133" spans="1:5">
      <c r="A133" s="13">
        <v>11</v>
      </c>
      <c r="B133" s="20" t="s">
        <v>259</v>
      </c>
      <c r="C133" s="13" t="s">
        <v>260</v>
      </c>
      <c r="D133" s="13" t="s">
        <v>64</v>
      </c>
      <c r="E133" s="13" t="s">
        <v>142</v>
      </c>
    </row>
    <row r="134" spans="1:5">
      <c r="A134" s="13">
        <v>12</v>
      </c>
      <c r="B134" s="13" t="s">
        <v>48</v>
      </c>
      <c r="C134" s="13" t="s">
        <v>42</v>
      </c>
      <c r="D134" s="13" t="s">
        <v>64</v>
      </c>
      <c r="E134" s="13" t="s">
        <v>2</v>
      </c>
    </row>
    <row r="135" spans="1:5">
      <c r="A135" s="13">
        <v>13</v>
      </c>
      <c r="B135" s="20" t="s">
        <v>17</v>
      </c>
      <c r="C135" s="13" t="s">
        <v>50</v>
      </c>
      <c r="D135" s="13" t="s">
        <v>64</v>
      </c>
      <c r="E135" s="13" t="s">
        <v>142</v>
      </c>
    </row>
    <row r="136" spans="1:5">
      <c r="A136" s="13">
        <v>14</v>
      </c>
      <c r="B136" s="13" t="s">
        <v>261</v>
      </c>
      <c r="C136" s="13" t="s">
        <v>167</v>
      </c>
      <c r="D136" s="13" t="s">
        <v>64</v>
      </c>
      <c r="E136" s="13" t="s">
        <v>141</v>
      </c>
    </row>
    <row r="137" spans="1:5">
      <c r="A137" s="13">
        <v>15</v>
      </c>
      <c r="B137" s="13" t="s">
        <v>262</v>
      </c>
      <c r="C137" s="13" t="s">
        <v>10</v>
      </c>
      <c r="D137" s="13" t="s">
        <v>64</v>
      </c>
      <c r="E137" s="13" t="s">
        <v>11</v>
      </c>
    </row>
    <row r="138" spans="1:5">
      <c r="A138" s="13"/>
      <c r="B138" s="13"/>
      <c r="C138" s="13"/>
      <c r="D138" s="13"/>
      <c r="E138" s="13"/>
    </row>
    <row r="139" spans="1:5">
      <c r="A139" s="13"/>
      <c r="B139" s="13"/>
      <c r="C139" s="13"/>
      <c r="D139" s="13"/>
      <c r="E139" s="13"/>
    </row>
    <row r="140" spans="1:5">
      <c r="A140" s="13">
        <v>1</v>
      </c>
      <c r="B140" s="16" t="s">
        <v>54</v>
      </c>
      <c r="C140" s="16" t="s">
        <v>263</v>
      </c>
      <c r="D140" s="16" t="s">
        <v>66</v>
      </c>
      <c r="E140" s="16" t="s">
        <v>264</v>
      </c>
    </row>
    <row r="141" spans="1:5">
      <c r="A141" s="13">
        <v>2</v>
      </c>
      <c r="B141" s="13" t="s">
        <v>265</v>
      </c>
      <c r="C141" s="13" t="s">
        <v>59</v>
      </c>
      <c r="D141" s="13" t="s">
        <v>66</v>
      </c>
      <c r="E141" s="20" t="s">
        <v>266</v>
      </c>
    </row>
    <row r="142" spans="1:5">
      <c r="A142" s="13">
        <v>3</v>
      </c>
      <c r="B142" s="13" t="s">
        <v>58</v>
      </c>
      <c r="C142" s="13" t="s">
        <v>59</v>
      </c>
      <c r="D142" s="13" t="s">
        <v>66</v>
      </c>
      <c r="E142" s="13" t="s">
        <v>4</v>
      </c>
    </row>
    <row r="143" spans="1:5" ht="15.6">
      <c r="A143" s="13">
        <v>4</v>
      </c>
      <c r="B143" s="26" t="s">
        <v>102</v>
      </c>
      <c r="C143" s="13" t="s">
        <v>103</v>
      </c>
      <c r="D143" s="13" t="s">
        <v>66</v>
      </c>
      <c r="E143" s="13" t="s">
        <v>142</v>
      </c>
    </row>
    <row r="144" spans="1:5">
      <c r="A144" s="13">
        <v>5</v>
      </c>
      <c r="B144" s="13" t="s">
        <v>62</v>
      </c>
      <c r="C144" s="13" t="s">
        <v>12</v>
      </c>
      <c r="D144" s="13" t="s">
        <v>66</v>
      </c>
      <c r="E144" s="13" t="s">
        <v>138</v>
      </c>
    </row>
    <row r="145" spans="1:5">
      <c r="A145" s="13">
        <v>6</v>
      </c>
      <c r="B145" s="13" t="s">
        <v>63</v>
      </c>
      <c r="C145" s="13" t="s">
        <v>23</v>
      </c>
      <c r="D145" s="13" t="s">
        <v>66</v>
      </c>
      <c r="E145" s="13" t="s">
        <v>138</v>
      </c>
    </row>
    <row r="146" spans="1:5">
      <c r="A146" s="13">
        <v>7</v>
      </c>
      <c r="B146" s="13" t="s">
        <v>56</v>
      </c>
      <c r="C146" s="13" t="s">
        <v>57</v>
      </c>
      <c r="D146" s="13" t="s">
        <v>66</v>
      </c>
      <c r="E146" s="13" t="s">
        <v>4</v>
      </c>
    </row>
    <row r="147" spans="1:5">
      <c r="A147" s="13">
        <v>8</v>
      </c>
      <c r="B147" s="27" t="s">
        <v>267</v>
      </c>
      <c r="C147" s="13" t="s">
        <v>268</v>
      </c>
      <c r="D147" s="13" t="s">
        <v>66</v>
      </c>
      <c r="E147" s="13" t="s">
        <v>138</v>
      </c>
    </row>
    <row r="148" spans="1:5">
      <c r="A148" s="13">
        <v>9</v>
      </c>
      <c r="B148" s="13" t="s">
        <v>269</v>
      </c>
      <c r="C148" s="13" t="s">
        <v>270</v>
      </c>
      <c r="D148" s="13" t="s">
        <v>66</v>
      </c>
      <c r="E148" s="13" t="s">
        <v>4</v>
      </c>
    </row>
    <row r="149" spans="1:5">
      <c r="A149" s="13">
        <v>10</v>
      </c>
      <c r="B149" s="13" t="s">
        <v>271</v>
      </c>
      <c r="C149" s="13" t="s">
        <v>272</v>
      </c>
      <c r="D149" s="13" t="s">
        <v>66</v>
      </c>
      <c r="E149" s="13" t="s">
        <v>236</v>
      </c>
    </row>
    <row r="150" spans="1:5">
      <c r="A150" s="13">
        <v>11</v>
      </c>
      <c r="B150" s="13" t="s">
        <v>60</v>
      </c>
      <c r="C150" s="13" t="s">
        <v>61</v>
      </c>
      <c r="D150" s="13" t="s">
        <v>66</v>
      </c>
      <c r="E150" s="13" t="s">
        <v>138</v>
      </c>
    </row>
    <row r="151" spans="1:5">
      <c r="A151" s="13">
        <v>12</v>
      </c>
      <c r="B151" s="13" t="s">
        <v>273</v>
      </c>
      <c r="C151" s="13" t="s">
        <v>117</v>
      </c>
      <c r="D151" s="13" t="s">
        <v>66</v>
      </c>
      <c r="E151" s="13" t="s">
        <v>138</v>
      </c>
    </row>
    <row r="152" spans="1:5">
      <c r="A152" s="8">
        <v>16</v>
      </c>
      <c r="B152" s="8" t="s">
        <v>54</v>
      </c>
      <c r="C152" s="8" t="s">
        <v>118</v>
      </c>
      <c r="D152" s="13" t="s">
        <v>66</v>
      </c>
      <c r="E152" s="8" t="s">
        <v>3</v>
      </c>
    </row>
    <row r="153" spans="1:5">
      <c r="A153" s="8">
        <v>17</v>
      </c>
      <c r="B153" s="8" t="s">
        <v>119</v>
      </c>
      <c r="C153" s="8" t="s">
        <v>120</v>
      </c>
      <c r="D153" s="13" t="s">
        <v>66</v>
      </c>
      <c r="E153" s="8" t="s">
        <v>3</v>
      </c>
    </row>
    <row r="154" spans="1:5">
      <c r="A154" s="8">
        <v>18</v>
      </c>
      <c r="B154" s="8" t="s">
        <v>121</v>
      </c>
      <c r="C154" s="8" t="s">
        <v>122</v>
      </c>
      <c r="D154" s="13" t="s">
        <v>66</v>
      </c>
      <c r="E154" s="8" t="s">
        <v>2</v>
      </c>
    </row>
    <row r="155" spans="1:5">
      <c r="A155" s="8">
        <v>19</v>
      </c>
      <c r="B155" s="8" t="s">
        <v>43</v>
      </c>
      <c r="C155" s="8" t="s">
        <v>44</v>
      </c>
      <c r="D155" s="13" t="s">
        <v>66</v>
      </c>
      <c r="E155" s="8" t="s">
        <v>3</v>
      </c>
    </row>
    <row r="156" spans="1:5">
      <c r="A156" s="8">
        <v>20</v>
      </c>
      <c r="B156" s="8" t="s">
        <v>123</v>
      </c>
      <c r="C156" s="8" t="s">
        <v>109</v>
      </c>
      <c r="D156" s="13" t="s">
        <v>66</v>
      </c>
      <c r="E156" s="8" t="s">
        <v>110</v>
      </c>
    </row>
    <row r="157" spans="1:5">
      <c r="A157" s="8">
        <v>21</v>
      </c>
      <c r="B157" s="8" t="s">
        <v>124</v>
      </c>
      <c r="C157" s="8" t="s">
        <v>125</v>
      </c>
      <c r="D157" s="13" t="s">
        <v>66</v>
      </c>
      <c r="E157" s="8" t="s">
        <v>68</v>
      </c>
    </row>
    <row r="158" spans="1:5">
      <c r="A158" s="8">
        <v>22</v>
      </c>
      <c r="B158" s="8" t="s">
        <v>126</v>
      </c>
      <c r="C158" s="8" t="s">
        <v>80</v>
      </c>
      <c r="D158" s="13" t="s">
        <v>66</v>
      </c>
      <c r="E158" s="8" t="s">
        <v>90</v>
      </c>
    </row>
    <row r="159" spans="1:5">
      <c r="A159" s="10">
        <v>23</v>
      </c>
      <c r="B159" s="10" t="s">
        <v>127</v>
      </c>
      <c r="C159" s="10" t="s">
        <v>128</v>
      </c>
      <c r="D159" s="13" t="s">
        <v>66</v>
      </c>
      <c r="E159" s="10" t="s">
        <v>26</v>
      </c>
    </row>
    <row r="160" spans="1:5">
      <c r="A160" s="8"/>
      <c r="B160" s="8"/>
      <c r="C160" s="8"/>
      <c r="D160" s="8"/>
      <c r="E160" s="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A6A4-E447-4083-8DCE-6139D2561375}">
  <sheetPr>
    <pageSetUpPr fitToPage="1"/>
  </sheetPr>
  <dimension ref="A2:H59"/>
  <sheetViews>
    <sheetView tabSelected="1" topLeftCell="A19" workbookViewId="0">
      <selection activeCell="I22" sqref="I22"/>
    </sheetView>
  </sheetViews>
  <sheetFormatPr defaultRowHeight="14.4"/>
  <cols>
    <col min="2" max="2" width="13.6640625" customWidth="1"/>
    <col min="3" max="3" width="12.21875" customWidth="1"/>
    <col min="4" max="4" width="13.88671875" customWidth="1"/>
    <col min="5" max="5" width="44.5546875" customWidth="1"/>
  </cols>
  <sheetData>
    <row r="2" spans="1:6">
      <c r="A2">
        <v>12</v>
      </c>
      <c r="B2" t="str">
        <f>VLOOKUP($A2,Competitors!$A$123:$E$137,4,FALSE)</f>
        <v>Under 15 Boys</v>
      </c>
      <c r="C2" t="str">
        <f>VLOOKUP($A2,Competitors!$A$123:$E$137,2,FALSE)</f>
        <v>Liam</v>
      </c>
      <c r="D2" t="str">
        <f>VLOOKUP($A2,Competitors!$A$123:$E$137,3,FALSE)</f>
        <v>Neil</v>
      </c>
      <c r="E2" t="str">
        <f>VLOOKUP($A2,Competitors!$A$123:$E$137,5,FALSE)</f>
        <v>Wessex Wyvern MPC</v>
      </c>
      <c r="F2" s="6">
        <v>4.5023148148148149E-3</v>
      </c>
    </row>
    <row r="3" spans="1:6">
      <c r="A3">
        <v>6</v>
      </c>
      <c r="B3" t="str">
        <f>VLOOKUP($A3,Competitors!$A$123:$E$137,4,FALSE)</f>
        <v>Under 15 Boys</v>
      </c>
      <c r="C3" t="str">
        <f>VLOOKUP($A3,Competitors!$A$123:$E$137,2,FALSE)</f>
        <v>Jamie</v>
      </c>
      <c r="D3" t="str">
        <f>VLOOKUP($A3,Competitors!$A$123:$E$137,3,FALSE)</f>
        <v>Dixon</v>
      </c>
      <c r="E3" t="str">
        <f>VLOOKUP($A3,Competitors!$A$123:$E$137,5,FALSE)</f>
        <v xml:space="preserve">Leweston Pentathlon Acadamy </v>
      </c>
      <c r="F3" s="6">
        <v>4.6296296296296294E-3</v>
      </c>
    </row>
    <row r="4" spans="1:6">
      <c r="A4">
        <v>4</v>
      </c>
      <c r="B4" t="str">
        <f>VLOOKUP($A4,Competitors!$A$123:$E$137,4,FALSE)</f>
        <v>Under 15 Boys</v>
      </c>
      <c r="C4" t="str">
        <f>VLOOKUP($A4,Competitors!$A$123:$E$137,2,FALSE)</f>
        <v>Harry</v>
      </c>
      <c r="D4" t="str">
        <f>VLOOKUP($A4,Competitors!$A$123:$E$137,3,FALSE)</f>
        <v>Beeraje</v>
      </c>
      <c r="E4" t="str">
        <f>VLOOKUP($A4,Competitors!$A$123:$E$137,5,FALSE)</f>
        <v>Unaffiliated</v>
      </c>
      <c r="F4" s="6">
        <v>4.6643518518518518E-3</v>
      </c>
    </row>
    <row r="5" spans="1:6">
      <c r="A5">
        <v>11</v>
      </c>
      <c r="B5" t="str">
        <f>VLOOKUP($A5,Competitors!$A$123:$E$137,4,FALSE)</f>
        <v>Under 15 Boys</v>
      </c>
      <c r="C5" t="str">
        <f>VLOOKUP($A5,Competitors!$A$123:$E$137,2,FALSE)</f>
        <v>Alastair </v>
      </c>
      <c r="D5" t="str">
        <f>VLOOKUP($A5,Competitors!$A$123:$E$137,3,FALSE)</f>
        <v>Mckitterick</v>
      </c>
      <c r="E5" t="str">
        <f>VLOOKUP($A5,Competitors!$A$123:$E$137,5,FALSE)</f>
        <v>Wessex Wyverns</v>
      </c>
      <c r="F5" s="6">
        <v>4.7337962962962967E-3</v>
      </c>
    </row>
    <row r="6" spans="1:6">
      <c r="A6">
        <v>8</v>
      </c>
      <c r="B6" t="str">
        <f>VLOOKUP($A6,Competitors!$A$123:$E$137,4,FALSE)</f>
        <v>Under 15 Boys</v>
      </c>
      <c r="C6" t="str">
        <f>VLOOKUP($A6,Competitors!$A$123:$E$137,2,FALSE)</f>
        <v>Dylan</v>
      </c>
      <c r="D6" t="str">
        <f>VLOOKUP($A6,Competitors!$A$123:$E$137,3,FALSE)</f>
        <v>Emerit</v>
      </c>
      <c r="E6" t="str">
        <f>VLOOKUP($A6,Competitors!$A$123:$E$137,5,FALSE)</f>
        <v>Wessex Wyverns</v>
      </c>
      <c r="F6" s="6">
        <v>4.7800925925925927E-3</v>
      </c>
    </row>
    <row r="7" spans="1:6">
      <c r="A7">
        <v>1</v>
      </c>
      <c r="B7" t="str">
        <f>VLOOKUP($A7,Competitors!$A$123:$E$137,4,FALSE)</f>
        <v>Under 15 Boys</v>
      </c>
      <c r="C7" t="str">
        <f>VLOOKUP($A7,Competitors!$A$123:$E$137,2,FALSE)</f>
        <v>Aidan</v>
      </c>
      <c r="D7" t="str">
        <f>VLOOKUP($A7,Competitors!$A$123:$E$137,3,FALSE)</f>
        <v>Koheeallee</v>
      </c>
      <c r="E7" t="str">
        <f>VLOOKUP($A7,Competitors!$A$123:$E$137,5,FALSE)</f>
        <v xml:space="preserve">Leweston Pentathlon Acadamy </v>
      </c>
      <c r="F7" s="6">
        <v>4.8032407407407407E-3</v>
      </c>
    </row>
    <row r="8" spans="1:6">
      <c r="A8">
        <v>3</v>
      </c>
      <c r="B8" t="str">
        <f>VLOOKUP($A8,Competitors!$A$123:$E$137,4,FALSE)</f>
        <v>Under 15 Boys</v>
      </c>
      <c r="C8" t="str">
        <f>VLOOKUP($A8,Competitors!$A$123:$E$137,2,FALSE)</f>
        <v>Joe</v>
      </c>
      <c r="D8" t="str">
        <f>VLOOKUP($A8,Competitors!$A$123:$E$137,3,FALSE)</f>
        <v>Bailey</v>
      </c>
      <c r="E8" t="str">
        <f>VLOOKUP($A8,Competitors!$A$123:$E$137,5,FALSE)</f>
        <v xml:space="preserve">Leweston Pentathlon Acadamy </v>
      </c>
      <c r="F8" s="6">
        <v>4.8726851851851848E-3</v>
      </c>
    </row>
    <row r="9" spans="1:6">
      <c r="A9">
        <v>2</v>
      </c>
      <c r="B9" t="str">
        <f>VLOOKUP($A9,Competitors!$A$123:$E$137,4,FALSE)</f>
        <v>Under 15 Boys</v>
      </c>
      <c r="C9" t="str">
        <f>VLOOKUP($A9,Competitors!$A$123:$E$137,2,FALSE)</f>
        <v>Bran</v>
      </c>
      <c r="D9" t="str">
        <f>VLOOKUP($A9,Competitors!$A$123:$E$137,3,FALSE)</f>
        <v>Acuavera</v>
      </c>
      <c r="E9" t="str">
        <f>VLOOKUP($A9,Competitors!$A$123:$E$137,5,FALSE)</f>
        <v>Wessex Wyvern MPC</v>
      </c>
      <c r="F9" s="6">
        <v>4.9189814814814816E-3</v>
      </c>
    </row>
    <row r="10" spans="1:6">
      <c r="A10">
        <v>9</v>
      </c>
      <c r="B10" t="str">
        <f>VLOOKUP($A10,Competitors!$A$123:$E$137,4,FALSE)</f>
        <v>Under 15 Boys</v>
      </c>
      <c r="C10" t="str">
        <f>VLOOKUP($A10,Competitors!$A$123:$E$137,2,FALSE)</f>
        <v>Victor</v>
      </c>
      <c r="D10" t="str">
        <f>VLOOKUP($A10,Competitors!$A$123:$E$137,3,FALSE)</f>
        <v>Fraser-Green</v>
      </c>
      <c r="E10" t="str">
        <f>VLOOKUP($A10,Competitors!$A$123:$E$137,5,FALSE)</f>
        <v xml:space="preserve">Leweston Pentathlon Acadamy </v>
      </c>
      <c r="F10" s="6">
        <v>5.0462962962962961E-3</v>
      </c>
    </row>
    <row r="11" spans="1:6">
      <c r="A11">
        <v>5</v>
      </c>
      <c r="B11" t="str">
        <f>VLOOKUP($A11,Competitors!$A$123:$E$137,4,FALSE)</f>
        <v>Under 15 Boys</v>
      </c>
      <c r="C11" t="str">
        <f>VLOOKUP($A11,Competitors!$A$123:$E$137,2,FALSE)</f>
        <v xml:space="preserve">Nathanael </v>
      </c>
      <c r="D11" t="str">
        <f>VLOOKUP($A11,Competitors!$A$123:$E$137,3,FALSE)</f>
        <v>Corthorn</v>
      </c>
      <c r="E11" t="str">
        <f>VLOOKUP($A11,Competitors!$A$123:$E$137,5,FALSE)</f>
        <v xml:space="preserve">Leweston Pentathlon Acadamy </v>
      </c>
      <c r="F11" s="6">
        <v>5.092592592592593E-3</v>
      </c>
    </row>
    <row r="12" spans="1:6">
      <c r="A12">
        <v>13</v>
      </c>
      <c r="B12" t="str">
        <f>VLOOKUP($A12,Competitors!$A$123:$E$137,4,FALSE)</f>
        <v>Under 15 Boys</v>
      </c>
      <c r="C12" t="str">
        <f>VLOOKUP($A12,Competitors!$A$123:$E$137,2,FALSE)</f>
        <v>Harrison</v>
      </c>
      <c r="D12" t="str">
        <f>VLOOKUP($A12,Competitors!$A$123:$E$137,3,FALSE)</f>
        <v>Nocella</v>
      </c>
      <c r="E12" t="str">
        <f>VLOOKUP($A12,Competitors!$A$123:$E$137,5,FALSE)</f>
        <v>Wessex Wyverns</v>
      </c>
      <c r="F12" s="6">
        <v>5.115740740740741E-3</v>
      </c>
    </row>
    <row r="13" spans="1:6">
      <c r="A13">
        <v>10</v>
      </c>
      <c r="B13" t="str">
        <f>VLOOKUP($A13,Competitors!$A$123:$E$137,4,FALSE)</f>
        <v>Under 15 Boys</v>
      </c>
      <c r="C13" t="str">
        <f>VLOOKUP($A13,Competitors!$A$123:$E$137,2,FALSE)</f>
        <v>Henry</v>
      </c>
      <c r="D13" t="str">
        <f>VLOOKUP($A13,Competitors!$A$123:$E$137,3,FALSE)</f>
        <v>Martin</v>
      </c>
      <c r="E13" t="str">
        <f>VLOOKUP($A13,Competitors!$A$123:$E$137,5,FALSE)</f>
        <v xml:space="preserve">Leweston Pentathlon Acadamy </v>
      </c>
      <c r="F13" s="6">
        <v>5.1273148148148146E-3</v>
      </c>
    </row>
    <row r="14" spans="1:6">
      <c r="A14">
        <v>7</v>
      </c>
      <c r="B14" t="str">
        <f>VLOOKUP($A14,Competitors!$A$123:$E$137,4,FALSE)</f>
        <v>Under 15 Boys</v>
      </c>
      <c r="C14" t="str">
        <f>VLOOKUP($A14,Competitors!$A$123:$E$137,2,FALSE)</f>
        <v>Zac</v>
      </c>
      <c r="D14" t="str">
        <f>VLOOKUP($A14,Competitors!$A$123:$E$137,3,FALSE)</f>
        <v>Edge</v>
      </c>
      <c r="E14" t="str">
        <f>VLOOKUP($A14,Competitors!$A$123:$E$137,5,FALSE)</f>
        <v>Unattached</v>
      </c>
      <c r="F14" s="6" t="s">
        <v>129</v>
      </c>
    </row>
    <row r="15" spans="1:6">
      <c r="A15">
        <v>14</v>
      </c>
      <c r="B15" t="str">
        <f>VLOOKUP($A15,Competitors!$A$123:$E$137,4,FALSE)</f>
        <v>Under 15 Boys</v>
      </c>
      <c r="C15" t="str">
        <f>VLOOKUP($A15,Competitors!$A$123:$E$137,2,FALSE)</f>
        <v>Mylo</v>
      </c>
      <c r="D15" t="str">
        <f>VLOOKUP($A15,Competitors!$A$123:$E$137,3,FALSE)</f>
        <v>Smith</v>
      </c>
      <c r="E15" t="str">
        <f>VLOOKUP($A15,Competitors!$A$123:$E$137,5,FALSE)</f>
        <v>Unattached</v>
      </c>
      <c r="F15" s="6" t="s">
        <v>129</v>
      </c>
    </row>
    <row r="16" spans="1:6">
      <c r="A16">
        <v>15</v>
      </c>
      <c r="B16" t="str">
        <f>VLOOKUP($A16,Competitors!$A$123:$E$137,4,FALSE)</f>
        <v>Under 15 Boys</v>
      </c>
      <c r="C16" t="str">
        <f>VLOOKUP($A16,Competitors!$A$123:$E$137,2,FALSE)</f>
        <v>Tyler</v>
      </c>
      <c r="D16" t="str">
        <f>VLOOKUP($A16,Competitors!$A$123:$E$137,3,FALSE)</f>
        <v>Wells</v>
      </c>
      <c r="E16" t="str">
        <f>VLOOKUP($A16,Competitors!$A$123:$E$137,5,FALSE)</f>
        <v>Yorkshire Biathle Club</v>
      </c>
      <c r="F16" s="6" t="s">
        <v>129</v>
      </c>
    </row>
    <row r="17" spans="1:8">
      <c r="F17" s="4"/>
    </row>
    <row r="18" spans="1:8">
      <c r="F18" s="4"/>
    </row>
    <row r="19" spans="1:8">
      <c r="A19" t="s">
        <v>64</v>
      </c>
      <c r="F19" s="4"/>
    </row>
    <row r="21" spans="1:8">
      <c r="A21" cm="1">
        <f t="array" ref="A21:F35">_xlfn._xlws.FILTER($A$2:$F$17,$B$2:$B$17=A19)</f>
        <v>12</v>
      </c>
      <c r="B21" t="str">
        <v>Under 15 Boys</v>
      </c>
      <c r="C21" t="str">
        <v>Liam</v>
      </c>
      <c r="D21" t="str">
        <v>Neil</v>
      </c>
      <c r="E21" t="str">
        <v>Wessex Wyvern MPC</v>
      </c>
      <c r="F21" s="6">
        <v>4.5023148148148149E-3</v>
      </c>
      <c r="G21">
        <v>1</v>
      </c>
    </row>
    <row r="22" spans="1:8">
      <c r="A22">
        <v>6</v>
      </c>
      <c r="B22" t="str">
        <v>Under 15 Boys</v>
      </c>
      <c r="C22" t="str">
        <v>Jamie</v>
      </c>
      <c r="D22" t="str">
        <v>Dixon</v>
      </c>
      <c r="E22" t="str">
        <v xml:space="preserve">Leweston Pentathlon Acadamy </v>
      </c>
      <c r="F22" s="6">
        <v>4.6296296296296294E-3</v>
      </c>
      <c r="G22">
        <v>2</v>
      </c>
    </row>
    <row r="23" spans="1:8">
      <c r="A23">
        <v>4</v>
      </c>
      <c r="B23" t="str">
        <v>Under 15 Boys</v>
      </c>
      <c r="C23" t="str">
        <v>Harry</v>
      </c>
      <c r="D23" t="str">
        <v>Beeraje</v>
      </c>
      <c r="E23" t="str">
        <v>Unaffiliated</v>
      </c>
      <c r="F23" s="6">
        <v>4.6643518518518518E-3</v>
      </c>
      <c r="G23">
        <v>3</v>
      </c>
    </row>
    <row r="24" spans="1:8">
      <c r="A24">
        <v>11</v>
      </c>
      <c r="B24" t="str">
        <v>Under 15 Boys</v>
      </c>
      <c r="C24" t="str">
        <v>Alastair </v>
      </c>
      <c r="D24" t="str">
        <v>Mckitterick</v>
      </c>
      <c r="E24" t="str">
        <v>Wessex Wyverns</v>
      </c>
      <c r="F24" s="6">
        <v>4.7337962962962967E-3</v>
      </c>
      <c r="G24">
        <v>4</v>
      </c>
      <c r="H24" s="12"/>
    </row>
    <row r="25" spans="1:8">
      <c r="A25">
        <v>8</v>
      </c>
      <c r="B25" t="str">
        <v>Under 15 Boys</v>
      </c>
      <c r="C25" t="str">
        <v>Dylan</v>
      </c>
      <c r="D25" t="str">
        <v>Emerit</v>
      </c>
      <c r="E25" t="str">
        <v>Wessex Wyverns</v>
      </c>
      <c r="F25" s="6">
        <v>4.7800925925925927E-3</v>
      </c>
      <c r="G25">
        <v>5</v>
      </c>
      <c r="H25" s="12"/>
    </row>
    <row r="26" spans="1:8">
      <c r="A26">
        <v>1</v>
      </c>
      <c r="B26" t="str">
        <v>Under 15 Boys</v>
      </c>
      <c r="C26" t="str">
        <v>Aidan</v>
      </c>
      <c r="D26" t="str">
        <v>Koheeallee</v>
      </c>
      <c r="E26" t="str">
        <v xml:space="preserve">Leweston Pentathlon Acadamy </v>
      </c>
      <c r="F26" s="6">
        <v>4.8032407407407407E-3</v>
      </c>
      <c r="G26">
        <v>6</v>
      </c>
    </row>
    <row r="27" spans="1:8">
      <c r="A27">
        <v>3</v>
      </c>
      <c r="B27" t="str">
        <v>Under 15 Boys</v>
      </c>
      <c r="C27" t="str">
        <v>Joe</v>
      </c>
      <c r="D27" t="str">
        <v>Bailey</v>
      </c>
      <c r="E27" t="str">
        <v xml:space="preserve">Leweston Pentathlon Acadamy </v>
      </c>
      <c r="F27" s="6">
        <v>4.8726851851851848E-3</v>
      </c>
      <c r="G27">
        <v>7</v>
      </c>
    </row>
    <row r="28" spans="1:8">
      <c r="A28">
        <v>2</v>
      </c>
      <c r="B28" t="str">
        <v>Under 15 Boys</v>
      </c>
      <c r="C28" t="str">
        <v>Bran</v>
      </c>
      <c r="D28" t="str">
        <v>Acuavera</v>
      </c>
      <c r="E28" t="str">
        <v>Wessex Wyvern MPC</v>
      </c>
      <c r="F28" s="6">
        <v>4.9189814814814816E-3</v>
      </c>
      <c r="G28">
        <v>8</v>
      </c>
    </row>
    <row r="29" spans="1:8">
      <c r="A29">
        <v>9</v>
      </c>
      <c r="B29" t="str">
        <v>Under 15 Boys</v>
      </c>
      <c r="C29" t="str">
        <v>Victor</v>
      </c>
      <c r="D29" t="str">
        <v>Fraser-Green</v>
      </c>
      <c r="E29" t="str">
        <v xml:space="preserve">Leweston Pentathlon Acadamy </v>
      </c>
      <c r="F29" s="6">
        <v>5.0462962962962961E-3</v>
      </c>
      <c r="G29">
        <v>9</v>
      </c>
    </row>
    <row r="30" spans="1:8">
      <c r="A30">
        <v>5</v>
      </c>
      <c r="B30" t="str">
        <v>Under 15 Boys</v>
      </c>
      <c r="C30" t="str">
        <v xml:space="preserve">Nathanael </v>
      </c>
      <c r="D30" t="str">
        <v>Corthorn</v>
      </c>
      <c r="E30" t="str">
        <v xml:space="preserve">Leweston Pentathlon Acadamy </v>
      </c>
      <c r="F30" s="6">
        <v>5.092592592592593E-3</v>
      </c>
      <c r="G30">
        <v>10</v>
      </c>
    </row>
    <row r="31" spans="1:8">
      <c r="A31">
        <v>13</v>
      </c>
      <c r="B31" t="str">
        <v>Under 15 Boys</v>
      </c>
      <c r="C31" t="str">
        <v>Harrison</v>
      </c>
      <c r="D31" t="str">
        <v>Nocella</v>
      </c>
      <c r="E31" t="str">
        <v>Wessex Wyverns</v>
      </c>
      <c r="F31" s="6">
        <v>5.115740740740741E-3</v>
      </c>
      <c r="G31">
        <v>11</v>
      </c>
    </row>
    <row r="32" spans="1:8">
      <c r="A32">
        <v>10</v>
      </c>
      <c r="B32" t="str">
        <v>Under 15 Boys</v>
      </c>
      <c r="C32" t="str">
        <v>Henry</v>
      </c>
      <c r="D32" t="str">
        <v>Martin</v>
      </c>
      <c r="E32" t="str">
        <v xml:space="preserve">Leweston Pentathlon Acadamy </v>
      </c>
      <c r="F32" s="6">
        <v>5.1273148148148146E-3</v>
      </c>
      <c r="G32">
        <v>12</v>
      </c>
    </row>
    <row r="33" spans="1:7">
      <c r="A33">
        <v>7</v>
      </c>
      <c r="B33" t="str">
        <v>Under 15 Boys</v>
      </c>
      <c r="C33" t="str">
        <v>Zac</v>
      </c>
      <c r="D33" t="str">
        <v>Edge</v>
      </c>
      <c r="E33" t="str">
        <v>Unattached</v>
      </c>
      <c r="F33" s="6" t="str">
        <v>DNS</v>
      </c>
      <c r="G33">
        <v>13</v>
      </c>
    </row>
    <row r="34" spans="1:7">
      <c r="A34">
        <v>14</v>
      </c>
      <c r="B34" t="str">
        <v>Under 15 Boys</v>
      </c>
      <c r="C34" t="str">
        <v>Mylo</v>
      </c>
      <c r="D34" t="str">
        <v>Smith</v>
      </c>
      <c r="E34" t="str">
        <v>Unattached</v>
      </c>
      <c r="F34" s="6" t="str">
        <v>DNS</v>
      </c>
      <c r="G34">
        <v>14</v>
      </c>
    </row>
    <row r="35" spans="1:7">
      <c r="A35">
        <v>15</v>
      </c>
      <c r="B35" t="str">
        <v>Under 15 Boys</v>
      </c>
      <c r="C35" t="str">
        <v>Tyler</v>
      </c>
      <c r="D35" t="str">
        <v>Wells</v>
      </c>
      <c r="E35" t="str">
        <v>Yorkshire Biathle Club</v>
      </c>
      <c r="F35" s="6" t="str">
        <v>DNS</v>
      </c>
      <c r="G35">
        <v>15</v>
      </c>
    </row>
    <row r="36" spans="1:7">
      <c r="G36">
        <v>16</v>
      </c>
    </row>
    <row r="39" spans="1:7">
      <c r="C39" t="s">
        <v>5</v>
      </c>
    </row>
    <row r="40" spans="1:7">
      <c r="A40">
        <v>1</v>
      </c>
      <c r="C40" s="7" t="s">
        <v>72</v>
      </c>
    </row>
    <row r="41" spans="1:7">
      <c r="C41" t="str">
        <f>C21</f>
        <v>Liam</v>
      </c>
      <c r="D41" t="str">
        <f t="shared" ref="D41:F41" si="0">D21</f>
        <v>Neil</v>
      </c>
      <c r="E41" t="str">
        <f t="shared" si="0"/>
        <v>Wessex Wyvern MPC</v>
      </c>
      <c r="F41" s="1">
        <f t="shared" si="0"/>
        <v>4.5023148148148149E-3</v>
      </c>
    </row>
    <row r="42" spans="1:7">
      <c r="C42" t="str">
        <f>C24</f>
        <v>Alastair </v>
      </c>
      <c r="D42" t="str">
        <f t="shared" ref="D42:F42" si="1">D24</f>
        <v>Mckitterick</v>
      </c>
      <c r="E42" t="str">
        <f t="shared" si="1"/>
        <v>Wessex Wyverns</v>
      </c>
      <c r="F42" s="1">
        <f t="shared" si="1"/>
        <v>4.7337962962962967E-3</v>
      </c>
    </row>
    <row r="43" spans="1:7">
      <c r="C43" t="str">
        <f>C25</f>
        <v>Dylan</v>
      </c>
      <c r="D43" t="str">
        <f t="shared" ref="D43:F43" si="2">D25</f>
        <v>Emerit</v>
      </c>
      <c r="E43" t="str">
        <f t="shared" si="2"/>
        <v>Wessex Wyverns</v>
      </c>
      <c r="F43" s="1">
        <f t="shared" si="2"/>
        <v>4.7800925925925927E-3</v>
      </c>
    </row>
    <row r="44" spans="1:7">
      <c r="F44" s="1">
        <f>SUM(F41:F43)</f>
        <v>1.4016203703703704E-2</v>
      </c>
    </row>
    <row r="47" spans="1:7">
      <c r="A47">
        <v>2</v>
      </c>
      <c r="C47" s="7" t="s">
        <v>69</v>
      </c>
    </row>
    <row r="48" spans="1:7">
      <c r="C48" t="str">
        <f>C22</f>
        <v>Jamie</v>
      </c>
      <c r="D48" t="str">
        <f t="shared" ref="D48:F48" si="3">D22</f>
        <v>Dixon</v>
      </c>
      <c r="E48" t="str">
        <f t="shared" si="3"/>
        <v xml:space="preserve">Leweston Pentathlon Acadamy </v>
      </c>
      <c r="F48" s="1">
        <f t="shared" si="3"/>
        <v>4.6296296296296294E-3</v>
      </c>
    </row>
    <row r="49" spans="1:6">
      <c r="C49" t="str">
        <f>C26</f>
        <v>Aidan</v>
      </c>
      <c r="D49" t="str">
        <f t="shared" ref="D49:F49" si="4">D26</f>
        <v>Koheeallee</v>
      </c>
      <c r="E49" t="str">
        <f t="shared" si="4"/>
        <v xml:space="preserve">Leweston Pentathlon Acadamy </v>
      </c>
      <c r="F49" s="1">
        <f t="shared" si="4"/>
        <v>4.8032407407407407E-3</v>
      </c>
    </row>
    <row r="50" spans="1:6">
      <c r="C50" t="str">
        <f>C27</f>
        <v>Joe</v>
      </c>
      <c r="D50" t="str">
        <f t="shared" ref="D50:F50" si="5">D27</f>
        <v>Bailey</v>
      </c>
      <c r="E50" t="str">
        <f t="shared" si="5"/>
        <v xml:space="preserve">Leweston Pentathlon Acadamy </v>
      </c>
      <c r="F50" s="1">
        <f t="shared" si="5"/>
        <v>4.8726851851851848E-3</v>
      </c>
    </row>
    <row r="51" spans="1:6">
      <c r="F51" s="1">
        <f>SUM(F48:F50)</f>
        <v>1.4305555555555554E-2</v>
      </c>
    </row>
    <row r="55" spans="1:6">
      <c r="A55">
        <v>3</v>
      </c>
      <c r="C55" s="7" t="s">
        <v>69</v>
      </c>
    </row>
    <row r="56" spans="1:6">
      <c r="C56" t="str">
        <f>C29</f>
        <v>Victor</v>
      </c>
      <c r="D56" t="str">
        <f t="shared" ref="D56:F56" si="6">D29</f>
        <v>Fraser-Green</v>
      </c>
      <c r="E56" t="str">
        <f t="shared" si="6"/>
        <v xml:space="preserve">Leweston Pentathlon Acadamy </v>
      </c>
      <c r="F56" s="1">
        <f t="shared" si="6"/>
        <v>5.0462962962962961E-3</v>
      </c>
    </row>
    <row r="57" spans="1:6">
      <c r="C57" t="str">
        <f>C30</f>
        <v xml:space="preserve">Nathanael </v>
      </c>
      <c r="D57" t="str">
        <f t="shared" ref="D57:F57" si="7">D30</f>
        <v>Corthorn</v>
      </c>
      <c r="E57" t="str">
        <f t="shared" si="7"/>
        <v xml:space="preserve">Leweston Pentathlon Acadamy </v>
      </c>
      <c r="F57" s="1">
        <f t="shared" si="7"/>
        <v>5.092592592592593E-3</v>
      </c>
    </row>
    <row r="58" spans="1:6">
      <c r="C58" t="str">
        <f>C32</f>
        <v>Henry</v>
      </c>
      <c r="D58" t="str">
        <f t="shared" ref="D58:F58" si="8">D32</f>
        <v>Martin</v>
      </c>
      <c r="E58" t="str">
        <f t="shared" si="8"/>
        <v xml:space="preserve">Leweston Pentathlon Acadamy </v>
      </c>
      <c r="F58" s="1">
        <f t="shared" si="8"/>
        <v>5.1273148148148146E-3</v>
      </c>
    </row>
    <row r="59" spans="1:6">
      <c r="F59" s="1">
        <f>SUM(F56:F58)</f>
        <v>1.5266203703703702E-2</v>
      </c>
    </row>
  </sheetData>
  <pageMargins left="0.7" right="0.7" top="0.75" bottom="0.75" header="0.3" footer="0.3"/>
  <pageSetup scale="5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85B0-1AB0-4701-86FA-A8811C6B2998}">
  <sheetPr>
    <pageSetUpPr fitToPage="1"/>
  </sheetPr>
  <dimension ref="A2:H72"/>
  <sheetViews>
    <sheetView topLeftCell="A45" workbookViewId="0">
      <selection activeCell="A29" sqref="A29:G66"/>
    </sheetView>
  </sheetViews>
  <sheetFormatPr defaultRowHeight="14.4"/>
  <cols>
    <col min="2" max="2" width="13.6640625" customWidth="1"/>
    <col min="3" max="3" width="14.109375" customWidth="1"/>
    <col min="4" max="4" width="13.88671875" customWidth="1"/>
    <col min="5" max="5" width="39.33203125" customWidth="1"/>
  </cols>
  <sheetData>
    <row r="2" spans="1:6">
      <c r="A2">
        <v>5</v>
      </c>
      <c r="B2" t="str">
        <f>VLOOKUP($A2,Competitors!$A$140:$E$159,4,FALSE)</f>
        <v>Under 15 Girls</v>
      </c>
      <c r="C2" t="str">
        <f>VLOOKUP($A2,Competitors!$A$140:$E$159,2,FALSE)</f>
        <v>Izzy</v>
      </c>
      <c r="D2" t="str">
        <f>VLOOKUP($A2,Competitors!$A$140:$E$159,3,FALSE)</f>
        <v>Kettle</v>
      </c>
      <c r="E2" t="str">
        <f>VLOOKUP($A2,Competitors!$A$140:$E$159,5,FALSE)</f>
        <v xml:space="preserve">Leweston Pentathlon Acadamy </v>
      </c>
      <c r="F2" s="6">
        <v>4.7916666666666663E-3</v>
      </c>
    </row>
    <row r="3" spans="1:6">
      <c r="A3">
        <v>8</v>
      </c>
      <c r="B3" t="str">
        <f>VLOOKUP($A3,Competitors!$A$140:$E$159,4,FALSE)</f>
        <v>Under 15 Girls</v>
      </c>
      <c r="C3" t="str">
        <f>VLOOKUP($A3,Competitors!$A$140:$E$159,2,FALSE)</f>
        <v xml:space="preserve">Allegra </v>
      </c>
      <c r="D3" t="str">
        <f>VLOOKUP($A3,Competitors!$A$140:$E$159,3,FALSE)</f>
        <v>Ramirez</v>
      </c>
      <c r="E3" t="str">
        <f>VLOOKUP($A3,Competitors!$A$140:$E$159,5,FALSE)</f>
        <v xml:space="preserve">Leweston Pentathlon Acadamy </v>
      </c>
      <c r="F3" s="6">
        <v>4.8263888888888887E-3</v>
      </c>
    </row>
    <row r="4" spans="1:6">
      <c r="A4">
        <v>1</v>
      </c>
      <c r="B4" t="str">
        <f>VLOOKUP($A4,Competitors!$A$140:$E$159,4,FALSE)</f>
        <v>Under 15 Girls</v>
      </c>
      <c r="C4" t="str">
        <f>VLOOKUP($A4,Competitors!$A$140:$E$159,2,FALSE)</f>
        <v>Zara</v>
      </c>
      <c r="D4" t="str">
        <f>VLOOKUP($A4,Competitors!$A$140:$E$159,3,FALSE)</f>
        <v>Chappell</v>
      </c>
      <c r="E4" t="str">
        <f>VLOOKUP($A4,Competitors!$A$140:$E$159,5,FALSE)</f>
        <v>North Kent</v>
      </c>
      <c r="F4" s="6">
        <v>4.8958333333333336E-3</v>
      </c>
    </row>
    <row r="5" spans="1:6">
      <c r="A5">
        <v>7</v>
      </c>
      <c r="B5" t="str">
        <f>VLOOKUP($A5,Competitors!$A$140:$E$159,4,FALSE)</f>
        <v>Under 15 Girls</v>
      </c>
      <c r="C5" t="str">
        <f>VLOOKUP($A5,Competitors!$A$140:$E$159,2,FALSE)</f>
        <v>Bella</v>
      </c>
      <c r="D5" t="str">
        <f>VLOOKUP($A5,Competitors!$A$140:$E$159,3,FALSE)</f>
        <v>O’Dell-Notaro</v>
      </c>
      <c r="E5" t="str">
        <f>VLOOKUP($A5,Competitors!$A$140:$E$159,5,FALSE)</f>
        <v>Leweston Pentathlon Academy</v>
      </c>
      <c r="F5" s="6">
        <v>4.9652777777777777E-3</v>
      </c>
    </row>
    <row r="6" spans="1:6">
      <c r="A6">
        <v>11</v>
      </c>
      <c r="B6" t="str">
        <f>VLOOKUP($A6,Competitors!$A$140:$E$159,4,FALSE)</f>
        <v>Under 15 Girls</v>
      </c>
      <c r="C6" t="str">
        <f>VLOOKUP($A6,Competitors!$A$140:$E$159,2,FALSE)</f>
        <v>Lara</v>
      </c>
      <c r="D6" t="str">
        <f>VLOOKUP($A6,Competitors!$A$140:$E$159,3,FALSE)</f>
        <v>Pinsent</v>
      </c>
      <c r="E6" t="str">
        <f>VLOOKUP($A6,Competitors!$A$140:$E$159,5,FALSE)</f>
        <v xml:space="preserve">Leweston Pentathlon Acadamy </v>
      </c>
      <c r="F6" s="6">
        <v>5.208333333333333E-3</v>
      </c>
    </row>
    <row r="7" spans="1:6">
      <c r="A7">
        <v>6</v>
      </c>
      <c r="B7" t="str">
        <f>VLOOKUP($A7,Competitors!$A$140:$E$159,4,FALSE)</f>
        <v>Under 15 Girls</v>
      </c>
      <c r="C7" t="str">
        <f>VLOOKUP($A7,Competitors!$A$140:$E$159,2,FALSE)</f>
        <v>Sadie</v>
      </c>
      <c r="D7" t="str">
        <f>VLOOKUP($A7,Competitors!$A$140:$E$159,3,FALSE)</f>
        <v>Littlechild</v>
      </c>
      <c r="E7" t="str">
        <f>VLOOKUP($A7,Competitors!$A$140:$E$159,5,FALSE)</f>
        <v xml:space="preserve">Leweston Pentathlon Acadamy </v>
      </c>
      <c r="F7" s="6">
        <v>5.2199074074074075E-3</v>
      </c>
    </row>
    <row r="8" spans="1:6">
      <c r="A8">
        <v>10</v>
      </c>
      <c r="B8" t="str">
        <f>VLOOKUP($A8,Competitors!$A$140:$E$159,4,FALSE)</f>
        <v>Under 15 Girls</v>
      </c>
      <c r="C8" t="str">
        <f>VLOOKUP($A8,Competitors!$A$140:$E$159,2,FALSE)</f>
        <v>Katinka</v>
      </c>
      <c r="D8" t="str">
        <f>VLOOKUP($A8,Competitors!$A$140:$E$159,3,FALSE)</f>
        <v>Thurstan</v>
      </c>
      <c r="E8" t="str">
        <f>VLOOKUP($A8,Competitors!$A$140:$E$159,5,FALSE)</f>
        <v>Millfield School (Prep and Snr)</v>
      </c>
      <c r="F8" s="6">
        <v>5.5092592592592589E-3</v>
      </c>
    </row>
    <row r="9" spans="1:6">
      <c r="A9">
        <v>12</v>
      </c>
      <c r="B9" t="str">
        <f>VLOOKUP($A9,Competitors!$A$140:$E$159,4,FALSE)</f>
        <v>Under 15 Girls</v>
      </c>
      <c r="C9" t="str">
        <f>VLOOKUP($A9,Competitors!$A$140:$E$159,2,FALSE)</f>
        <v>Zoe</v>
      </c>
      <c r="D9" t="str">
        <f>VLOOKUP($A9,Competitors!$A$140:$E$159,3,FALSE)</f>
        <v>Frost</v>
      </c>
      <c r="E9" t="str">
        <f>VLOOKUP($A9,Competitors!$A$140:$E$159,5,FALSE)</f>
        <v xml:space="preserve">Leweston Pentathlon Acadamy </v>
      </c>
      <c r="F9" s="6">
        <v>5.5902777777777773E-3</v>
      </c>
    </row>
    <row r="10" spans="1:6">
      <c r="A10">
        <v>4</v>
      </c>
      <c r="B10" t="str">
        <f>VLOOKUP($A10,Competitors!$A$140:$E$159,4,FALSE)</f>
        <v>Under 15 Girls</v>
      </c>
      <c r="C10" t="str">
        <f>VLOOKUP($A10,Competitors!$A$140:$E$159,2,FALSE)</f>
        <v>Siobhan</v>
      </c>
      <c r="D10" t="str">
        <f>VLOOKUP($A10,Competitors!$A$140:$E$159,3,FALSE)</f>
        <v>Hunt</v>
      </c>
      <c r="E10" t="str">
        <f>VLOOKUP($A10,Competitors!$A$140:$E$159,5,FALSE)</f>
        <v>Wessex Wyverns</v>
      </c>
      <c r="F10" s="6">
        <v>5.7407407407407407E-3</v>
      </c>
    </row>
    <row r="11" spans="1:6">
      <c r="A11">
        <v>2</v>
      </c>
      <c r="B11" t="str">
        <f>VLOOKUP($A11,Competitors!$A$140:$E$159,4,FALSE)</f>
        <v>Under 15 Girls</v>
      </c>
      <c r="C11" t="str">
        <f>VLOOKUP($A11,Competitors!$A$140:$E$159,2,FALSE)</f>
        <v>Catherine</v>
      </c>
      <c r="D11" t="str">
        <f>VLOOKUP($A11,Competitors!$A$140:$E$159,3,FALSE)</f>
        <v>Davidson</v>
      </c>
      <c r="E11" t="str">
        <f>VLOOKUP($A11,Competitors!$A$140:$E$159,5,FALSE)</f>
        <v>Edinburgh Modern Pentathlon Club</v>
      </c>
      <c r="F11" s="6" t="s">
        <v>129</v>
      </c>
    </row>
    <row r="12" spans="1:6">
      <c r="A12">
        <v>3</v>
      </c>
      <c r="B12" t="str">
        <f>VLOOKUP($A12,Competitors!$A$140:$E$159,4,FALSE)</f>
        <v>Under 15 Girls</v>
      </c>
      <c r="C12" t="str">
        <f>VLOOKUP($A12,Competitors!$A$140:$E$159,2,FALSE)</f>
        <v>Alba</v>
      </c>
      <c r="D12" t="str">
        <f>VLOOKUP($A12,Competitors!$A$140:$E$159,3,FALSE)</f>
        <v>Davidson</v>
      </c>
      <c r="E12" t="str">
        <f>VLOOKUP($A12,Competitors!$A$140:$E$159,5,FALSE)</f>
        <v>Leweston Pentathlon Academy</v>
      </c>
      <c r="F12" s="6" t="s">
        <v>129</v>
      </c>
    </row>
    <row r="13" spans="1:6">
      <c r="A13">
        <v>9</v>
      </c>
      <c r="B13" t="str">
        <f>VLOOKUP($A13,Competitors!$A$140:$E$159,4,FALSE)</f>
        <v>Under 15 Girls</v>
      </c>
      <c r="C13" t="str">
        <f>VLOOKUP($A13,Competitors!$A$140:$E$159,2,FALSE)</f>
        <v>Caidee</v>
      </c>
      <c r="D13" t="str">
        <f>VLOOKUP($A13,Competitors!$A$140:$E$159,3,FALSE)</f>
        <v>Salmond</v>
      </c>
      <c r="E13" t="str">
        <f>VLOOKUP($A13,Competitors!$A$140:$E$159,5,FALSE)</f>
        <v>Leweston Pentathlon Academy</v>
      </c>
      <c r="F13" s="6" t="s">
        <v>129</v>
      </c>
    </row>
    <row r="14" spans="1:6">
      <c r="A14">
        <v>16</v>
      </c>
      <c r="B14" t="str">
        <f>VLOOKUP($A14,Competitors!$A$140:$E$159,4,FALSE)</f>
        <v>Under 15 Girls</v>
      </c>
      <c r="C14" t="str">
        <f>VLOOKUP($A14,Competitors!$A$140:$E$159,2,FALSE)</f>
        <v>Zara</v>
      </c>
      <c r="D14" t="str">
        <f>VLOOKUP($A14,Competitors!$A$140:$E$159,3,FALSE)</f>
        <v>Glasper</v>
      </c>
      <c r="E14" t="str">
        <f>VLOOKUP($A14,Competitors!$A$140:$E$159,5,FALSE)</f>
        <v>Millfield School</v>
      </c>
      <c r="F14" s="6" t="s">
        <v>129</v>
      </c>
    </row>
    <row r="15" spans="1:6">
      <c r="A15">
        <v>17</v>
      </c>
      <c r="B15" t="str">
        <f>VLOOKUP($A15,Competitors!$A$140:$E$159,4,FALSE)</f>
        <v>Under 15 Girls</v>
      </c>
      <c r="C15" t="str">
        <f>VLOOKUP($A15,Competitors!$A$140:$E$159,2,FALSE)</f>
        <v>Honey</v>
      </c>
      <c r="D15" t="str">
        <f>VLOOKUP($A15,Competitors!$A$140:$E$159,3,FALSE)</f>
        <v>Lawford</v>
      </c>
      <c r="E15" t="str">
        <f>VLOOKUP($A15,Competitors!$A$140:$E$159,5,FALSE)</f>
        <v>Millfield School</v>
      </c>
      <c r="F15" s="6" t="s">
        <v>129</v>
      </c>
    </row>
    <row r="16" spans="1:6">
      <c r="A16">
        <v>18</v>
      </c>
      <c r="B16" t="str">
        <f>VLOOKUP($A16,Competitors!$A$140:$E$159,4,FALSE)</f>
        <v>Under 15 Girls</v>
      </c>
      <c r="C16" t="str">
        <f>VLOOKUP($A16,Competitors!$A$140:$E$159,2,FALSE)</f>
        <v>Daisy</v>
      </c>
      <c r="D16" t="str">
        <f>VLOOKUP($A16,Competitors!$A$140:$E$159,3,FALSE)</f>
        <v>Gibbons</v>
      </c>
      <c r="E16" t="str">
        <f>VLOOKUP($A16,Competitors!$A$140:$E$159,5,FALSE)</f>
        <v>Wessex Wyvern MPC</v>
      </c>
      <c r="F16" s="6" t="s">
        <v>129</v>
      </c>
    </row>
    <row r="17" spans="1:7">
      <c r="A17">
        <v>19</v>
      </c>
      <c r="B17" t="str">
        <f>VLOOKUP($A17,Competitors!$A$140:$E$159,4,FALSE)</f>
        <v>Under 15 Girls</v>
      </c>
      <c r="C17" t="str">
        <f>VLOOKUP($A17,Competitors!$A$140:$E$159,2,FALSE)</f>
        <v>Grace</v>
      </c>
      <c r="D17" t="str">
        <f>VLOOKUP($A17,Competitors!$A$140:$E$159,3,FALSE)</f>
        <v>Speyers</v>
      </c>
      <c r="E17" t="str">
        <f>VLOOKUP($A17,Competitors!$A$140:$E$159,5,FALSE)</f>
        <v>Millfield School</v>
      </c>
      <c r="F17" s="6" t="s">
        <v>129</v>
      </c>
    </row>
    <row r="18" spans="1:7">
      <c r="A18">
        <v>20</v>
      </c>
      <c r="B18" t="str">
        <f>VLOOKUP($A18,Competitors!$A$140:$E$159,4,FALSE)</f>
        <v>Under 15 Girls</v>
      </c>
      <c r="C18" t="str">
        <f>VLOOKUP($A18,Competitors!$A$140:$E$159,2,FALSE)</f>
        <v>Neve</v>
      </c>
      <c r="D18" t="str">
        <f>VLOOKUP($A18,Competitors!$A$140:$E$159,3,FALSE)</f>
        <v>Corthorn</v>
      </c>
      <c r="E18" t="str">
        <f>VLOOKUP($A18,Competitors!$A$140:$E$159,5,FALSE)</f>
        <v>Hazlegrove Preparatory School</v>
      </c>
      <c r="F18" s="6" t="s">
        <v>129</v>
      </c>
    </row>
    <row r="19" spans="1:7">
      <c r="A19">
        <v>21</v>
      </c>
      <c r="B19" t="str">
        <f>VLOOKUP($A19,Competitors!$A$140:$E$159,4,FALSE)</f>
        <v>Under 15 Girls</v>
      </c>
      <c r="C19" t="str">
        <f>VLOOKUP($A19,Competitors!$A$140:$E$159,2,FALSE)</f>
        <v>Kemi</v>
      </c>
      <c r="D19" t="str">
        <f>VLOOKUP($A19,Competitors!$A$140:$E$159,3,FALSE)</f>
        <v>Spottiswoode</v>
      </c>
      <c r="E19" t="str">
        <f>VLOOKUP($A19,Competitors!$A$140:$E$159,5,FALSE)</f>
        <v>Taunton School</v>
      </c>
      <c r="F19" s="6" t="s">
        <v>129</v>
      </c>
    </row>
    <row r="20" spans="1:7">
      <c r="A20">
        <v>22</v>
      </c>
      <c r="B20" t="str">
        <f>VLOOKUP($A20,Competitors!$A$140:$E$159,4,FALSE)</f>
        <v>Under 15 Girls</v>
      </c>
      <c r="C20" t="str">
        <f>VLOOKUP($A20,Competitors!$A$140:$E$159,2,FALSE)</f>
        <v>Charlotte</v>
      </c>
      <c r="D20" t="str">
        <f>VLOOKUP($A20,Competitors!$A$140:$E$159,3,FALSE)</f>
        <v>Osborn</v>
      </c>
      <c r="E20" t="str">
        <f>VLOOKUP($A20,Competitors!$A$140:$E$159,5,FALSE)</f>
        <v>Monkton Combe Pentathlon</v>
      </c>
      <c r="F20" s="6" t="s">
        <v>129</v>
      </c>
    </row>
    <row r="21" spans="1:7">
      <c r="A21">
        <v>23</v>
      </c>
      <c r="B21" t="str">
        <f>VLOOKUP($A21,Competitors!$A$140:$E$159,4,FALSE)</f>
        <v>Under 15 Girls</v>
      </c>
      <c r="C21" t="str">
        <f>VLOOKUP($A21,Competitors!$A$140:$E$159,2,FALSE)</f>
        <v xml:space="preserve">Milly </v>
      </c>
      <c r="D21" t="str">
        <f>VLOOKUP($A21,Competitors!$A$140:$E$159,3,FALSE)</f>
        <v xml:space="preserve">Airey </v>
      </c>
      <c r="E21" t="str">
        <f>VLOOKUP($A21,Competitors!$A$140:$E$159,5,FALSE)</f>
        <v>Warriors Pentathlon &amp; Athletic Club</v>
      </c>
      <c r="F21" s="6" t="s">
        <v>129</v>
      </c>
    </row>
    <row r="22" spans="1:7">
      <c r="F22" s="4"/>
    </row>
    <row r="23" spans="1:7">
      <c r="F23" s="4"/>
    </row>
    <row r="24" spans="1:7">
      <c r="F24" s="4"/>
    </row>
    <row r="25" spans="1:7">
      <c r="F25" s="4"/>
    </row>
    <row r="26" spans="1:7">
      <c r="F26" s="4"/>
    </row>
    <row r="27" spans="1:7">
      <c r="F27" s="4"/>
    </row>
    <row r="28" spans="1:7">
      <c r="F28" s="4"/>
    </row>
    <row r="29" spans="1:7">
      <c r="A29" t="s">
        <v>66</v>
      </c>
      <c r="F29" s="4"/>
    </row>
    <row r="31" spans="1:7">
      <c r="A31" cm="1">
        <f t="array" ref="A31:F50">_xlfn._xlws.FILTER($A$2:$F$21,$B$2:$B$21=A29)</f>
        <v>5</v>
      </c>
      <c r="B31" t="str">
        <v>Under 15 Girls</v>
      </c>
      <c r="C31" t="str">
        <v>Izzy</v>
      </c>
      <c r="D31" t="str">
        <v>Kettle</v>
      </c>
      <c r="E31" t="str">
        <v xml:space="preserve">Leweston Pentathlon Acadamy </v>
      </c>
      <c r="F31" s="6">
        <v>4.7916666666666663E-3</v>
      </c>
      <c r="G31">
        <v>1</v>
      </c>
    </row>
    <row r="32" spans="1:7">
      <c r="A32">
        <v>8</v>
      </c>
      <c r="B32" t="str">
        <v>Under 15 Girls</v>
      </c>
      <c r="C32" t="str">
        <v xml:space="preserve">Allegra </v>
      </c>
      <c r="D32" t="str">
        <v>Ramirez</v>
      </c>
      <c r="E32" t="str">
        <v xml:space="preserve">Leweston Pentathlon Acadamy </v>
      </c>
      <c r="F32" s="6">
        <v>4.8263888888888887E-3</v>
      </c>
      <c r="G32">
        <v>2</v>
      </c>
    </row>
    <row r="33" spans="1:8">
      <c r="A33">
        <v>1</v>
      </c>
      <c r="B33" t="str">
        <v>Under 15 Girls</v>
      </c>
      <c r="C33" t="str">
        <v>Zara</v>
      </c>
      <c r="D33" t="str">
        <v>Chappell</v>
      </c>
      <c r="E33" t="str">
        <v>North Kent</v>
      </c>
      <c r="F33" s="6">
        <v>4.8958333333333336E-3</v>
      </c>
      <c r="G33">
        <v>3</v>
      </c>
      <c r="H33" s="12"/>
    </row>
    <row r="34" spans="1:8">
      <c r="A34">
        <v>7</v>
      </c>
      <c r="B34" t="str">
        <v>Under 15 Girls</v>
      </c>
      <c r="C34" t="str">
        <v>Bella</v>
      </c>
      <c r="D34" t="str">
        <v>O’Dell-Notaro</v>
      </c>
      <c r="E34" t="str">
        <v>Leweston Pentathlon Academy</v>
      </c>
      <c r="F34" s="6">
        <v>4.9652777777777777E-3</v>
      </c>
      <c r="G34">
        <v>4</v>
      </c>
      <c r="H34" s="12"/>
    </row>
    <row r="35" spans="1:8">
      <c r="A35">
        <v>11</v>
      </c>
      <c r="B35" t="str">
        <v>Under 15 Girls</v>
      </c>
      <c r="C35" t="str">
        <v>Lara</v>
      </c>
      <c r="D35" t="str">
        <v>Pinsent</v>
      </c>
      <c r="E35" t="str">
        <v xml:space="preserve">Leweston Pentathlon Acadamy </v>
      </c>
      <c r="F35" s="6">
        <v>5.208333333333333E-3</v>
      </c>
      <c r="G35">
        <v>5</v>
      </c>
    </row>
    <row r="36" spans="1:8">
      <c r="A36">
        <v>6</v>
      </c>
      <c r="B36" t="str">
        <v>Under 15 Girls</v>
      </c>
      <c r="C36" t="str">
        <v>Sadie</v>
      </c>
      <c r="D36" t="str">
        <v>Littlechild</v>
      </c>
      <c r="E36" t="str">
        <v xml:space="preserve">Leweston Pentathlon Acadamy </v>
      </c>
      <c r="F36" s="6">
        <v>5.2199074074074075E-3</v>
      </c>
      <c r="G36">
        <v>6</v>
      </c>
    </row>
    <row r="37" spans="1:8">
      <c r="A37">
        <v>10</v>
      </c>
      <c r="B37" t="str">
        <v>Under 15 Girls</v>
      </c>
      <c r="C37" t="str">
        <v>Katinka</v>
      </c>
      <c r="D37" t="str">
        <v>Thurstan</v>
      </c>
      <c r="E37" t="str">
        <v>Millfield School (Prep and Snr)</v>
      </c>
      <c r="F37" s="6">
        <v>5.5092592592592589E-3</v>
      </c>
      <c r="G37">
        <v>7</v>
      </c>
    </row>
    <row r="38" spans="1:8">
      <c r="A38">
        <v>12</v>
      </c>
      <c r="B38" t="str">
        <v>Under 15 Girls</v>
      </c>
      <c r="C38" t="str">
        <v>Zoe</v>
      </c>
      <c r="D38" t="str">
        <v>Frost</v>
      </c>
      <c r="E38" t="str">
        <v xml:space="preserve">Leweston Pentathlon Acadamy </v>
      </c>
      <c r="F38" s="6">
        <v>5.5902777777777773E-3</v>
      </c>
      <c r="G38">
        <v>8</v>
      </c>
    </row>
    <row r="39" spans="1:8">
      <c r="A39">
        <v>4</v>
      </c>
      <c r="B39" t="str">
        <v>Under 15 Girls</v>
      </c>
      <c r="C39" t="str">
        <v>Siobhan</v>
      </c>
      <c r="D39" t="str">
        <v>Hunt</v>
      </c>
      <c r="E39" t="str">
        <v>Wessex Wyverns</v>
      </c>
      <c r="F39" s="6">
        <v>5.7407407407407407E-3</v>
      </c>
      <c r="G39">
        <v>9</v>
      </c>
    </row>
    <row r="40" spans="1:8">
      <c r="A40">
        <v>2</v>
      </c>
      <c r="B40" t="str">
        <v>Under 15 Girls</v>
      </c>
      <c r="C40" t="str">
        <v>Catherine</v>
      </c>
      <c r="D40" t="str">
        <v>Davidson</v>
      </c>
      <c r="E40" t="str">
        <v>Edinburgh Modern Pentathlon Club</v>
      </c>
      <c r="F40" s="6" t="str">
        <v>DNS</v>
      </c>
      <c r="G40">
        <v>10</v>
      </c>
    </row>
    <row r="41" spans="1:8">
      <c r="A41">
        <v>3</v>
      </c>
      <c r="B41" t="str">
        <v>Under 15 Girls</v>
      </c>
      <c r="C41" t="str">
        <v>Alba</v>
      </c>
      <c r="D41" t="str">
        <v>Davidson</v>
      </c>
      <c r="E41" t="str">
        <v>Leweston Pentathlon Academy</v>
      </c>
      <c r="F41" s="6" t="str">
        <v>DNS</v>
      </c>
      <c r="G41">
        <v>11</v>
      </c>
    </row>
    <row r="42" spans="1:8">
      <c r="A42">
        <v>9</v>
      </c>
      <c r="B42" t="str">
        <v>Under 15 Girls</v>
      </c>
      <c r="C42" t="str">
        <v>Caidee</v>
      </c>
      <c r="D42" t="str">
        <v>Salmond</v>
      </c>
      <c r="E42" t="str">
        <v>Leweston Pentathlon Academy</v>
      </c>
      <c r="F42" s="6" t="str">
        <v>DNS</v>
      </c>
      <c r="G42">
        <v>12</v>
      </c>
    </row>
    <row r="43" spans="1:8">
      <c r="A43">
        <v>16</v>
      </c>
      <c r="B43" t="str">
        <v>Under 15 Girls</v>
      </c>
      <c r="C43" t="str">
        <v>Zara</v>
      </c>
      <c r="D43" t="str">
        <v>Glasper</v>
      </c>
      <c r="E43" t="str">
        <v>Millfield School</v>
      </c>
      <c r="F43" s="6" t="str">
        <v>DNS</v>
      </c>
      <c r="G43">
        <v>13</v>
      </c>
    </row>
    <row r="44" spans="1:8">
      <c r="A44">
        <v>17</v>
      </c>
      <c r="B44" t="str">
        <v>Under 15 Girls</v>
      </c>
      <c r="C44" t="str">
        <v>Honey</v>
      </c>
      <c r="D44" t="str">
        <v>Lawford</v>
      </c>
      <c r="E44" t="str">
        <v>Millfield School</v>
      </c>
      <c r="F44" s="6" t="str">
        <v>DNS</v>
      </c>
      <c r="G44">
        <v>14</v>
      </c>
    </row>
    <row r="45" spans="1:8">
      <c r="A45">
        <v>18</v>
      </c>
      <c r="B45" t="str">
        <v>Under 15 Girls</v>
      </c>
      <c r="C45" t="str">
        <v>Daisy</v>
      </c>
      <c r="D45" t="str">
        <v>Gibbons</v>
      </c>
      <c r="E45" t="str">
        <v>Wessex Wyvern MPC</v>
      </c>
      <c r="F45" s="6" t="str">
        <v>DNS</v>
      </c>
      <c r="G45">
        <v>15</v>
      </c>
    </row>
    <row r="46" spans="1:8">
      <c r="A46">
        <v>19</v>
      </c>
      <c r="B46" t="str">
        <v>Under 15 Girls</v>
      </c>
      <c r="C46" t="str">
        <v>Grace</v>
      </c>
      <c r="D46" t="str">
        <v>Speyers</v>
      </c>
      <c r="E46" t="str">
        <v>Millfield School</v>
      </c>
      <c r="F46" t="str">
        <v>DNS</v>
      </c>
      <c r="G46">
        <v>16</v>
      </c>
    </row>
    <row r="47" spans="1:8">
      <c r="A47">
        <v>20</v>
      </c>
      <c r="B47" t="str">
        <v>Under 15 Girls</v>
      </c>
      <c r="C47" t="str">
        <v>Neve</v>
      </c>
      <c r="D47" t="str">
        <v>Corthorn</v>
      </c>
      <c r="E47" t="str">
        <v>Hazlegrove Preparatory School</v>
      </c>
      <c r="F47" t="str">
        <v>DNS</v>
      </c>
      <c r="G47">
        <v>17</v>
      </c>
    </row>
    <row r="48" spans="1:8">
      <c r="A48">
        <v>21</v>
      </c>
      <c r="B48" t="str">
        <v>Under 15 Girls</v>
      </c>
      <c r="C48" t="str">
        <v>Kemi</v>
      </c>
      <c r="D48" t="str">
        <v>Spottiswoode</v>
      </c>
      <c r="E48" t="str">
        <v>Taunton School</v>
      </c>
      <c r="F48" t="str">
        <v>DNS</v>
      </c>
      <c r="G48">
        <v>18</v>
      </c>
    </row>
    <row r="49" spans="1:7">
      <c r="A49">
        <v>22</v>
      </c>
      <c r="B49" t="str">
        <v>Under 15 Girls</v>
      </c>
      <c r="C49" t="str">
        <v>Charlotte</v>
      </c>
      <c r="D49" t="str">
        <v>Osborn</v>
      </c>
      <c r="E49" t="str">
        <v>Monkton Combe Pentathlon</v>
      </c>
      <c r="F49" t="str">
        <v>DNS</v>
      </c>
      <c r="G49">
        <v>19</v>
      </c>
    </row>
    <row r="50" spans="1:7">
      <c r="A50">
        <v>23</v>
      </c>
      <c r="B50" t="str">
        <v>Under 15 Girls</v>
      </c>
      <c r="C50" t="str">
        <v xml:space="preserve">Milly </v>
      </c>
      <c r="D50" t="str">
        <v xml:space="preserve">Airey </v>
      </c>
      <c r="E50" t="str">
        <v>Warriors Pentathlon &amp; Athletic Club</v>
      </c>
      <c r="F50" t="str">
        <v>DNS</v>
      </c>
      <c r="G50">
        <v>20</v>
      </c>
    </row>
    <row r="55" spans="1:7">
      <c r="C55" t="s">
        <v>5</v>
      </c>
    </row>
    <row r="56" spans="1:7">
      <c r="C56" s="7" t="s">
        <v>70</v>
      </c>
    </row>
    <row r="57" spans="1:7">
      <c r="C57" t="str">
        <f>C31</f>
        <v>Izzy</v>
      </c>
      <c r="D57" t="str">
        <f t="shared" ref="D57:F57" si="0">D31</f>
        <v>Kettle</v>
      </c>
      <c r="E57" t="str">
        <f t="shared" si="0"/>
        <v xml:space="preserve">Leweston Pentathlon Acadamy </v>
      </c>
      <c r="F57" s="1">
        <f t="shared" si="0"/>
        <v>4.7916666666666663E-3</v>
      </c>
    </row>
    <row r="58" spans="1:7">
      <c r="C58" t="str">
        <f>C32</f>
        <v xml:space="preserve">Allegra </v>
      </c>
      <c r="D58" t="str">
        <f t="shared" ref="D58:F58" si="1">D32</f>
        <v>Ramirez</v>
      </c>
      <c r="E58" t="str">
        <f t="shared" si="1"/>
        <v xml:space="preserve">Leweston Pentathlon Acadamy </v>
      </c>
      <c r="F58" s="1">
        <f t="shared" si="1"/>
        <v>4.8263888888888887E-3</v>
      </c>
    </row>
    <row r="59" spans="1:7">
      <c r="C59" t="str">
        <f>C34</f>
        <v>Bella</v>
      </c>
      <c r="D59" t="str">
        <f t="shared" ref="D59:F59" si="2">D34</f>
        <v>O’Dell-Notaro</v>
      </c>
      <c r="E59" t="str">
        <f t="shared" si="2"/>
        <v>Leweston Pentathlon Academy</v>
      </c>
      <c r="F59" s="1">
        <f t="shared" si="2"/>
        <v>4.9652777777777777E-3</v>
      </c>
    </row>
    <row r="60" spans="1:7">
      <c r="F60" s="1">
        <f>SUM(F57:F59)</f>
        <v>1.4583333333333334E-2</v>
      </c>
    </row>
    <row r="62" spans="1:7">
      <c r="C62" s="7" t="s">
        <v>130</v>
      </c>
    </row>
    <row r="63" spans="1:7">
      <c r="C63" t="str">
        <f>C35</f>
        <v>Lara</v>
      </c>
      <c r="D63" t="str">
        <f t="shared" ref="D63:F63" si="3">D35</f>
        <v>Pinsent</v>
      </c>
      <c r="E63" t="str">
        <f t="shared" si="3"/>
        <v xml:space="preserve">Leweston Pentathlon Acadamy </v>
      </c>
      <c r="F63" s="1">
        <f t="shared" si="3"/>
        <v>5.208333333333333E-3</v>
      </c>
    </row>
    <row r="64" spans="1:7">
      <c r="C64" t="str">
        <f>C36</f>
        <v>Sadie</v>
      </c>
      <c r="D64" t="str">
        <f t="shared" ref="D64:F64" si="4">D36</f>
        <v>Littlechild</v>
      </c>
      <c r="E64" t="str">
        <f t="shared" si="4"/>
        <v xml:space="preserve">Leweston Pentathlon Acadamy </v>
      </c>
      <c r="F64" s="1">
        <f t="shared" si="4"/>
        <v>5.2199074074074075E-3</v>
      </c>
    </row>
    <row r="65" spans="3:6">
      <c r="C65" t="str">
        <f>C38</f>
        <v>Zoe</v>
      </c>
      <c r="D65" t="str">
        <f t="shared" ref="D65:F65" si="5">D38</f>
        <v>Frost</v>
      </c>
      <c r="E65" t="str">
        <f t="shared" si="5"/>
        <v xml:space="preserve">Leweston Pentathlon Acadamy </v>
      </c>
      <c r="F65" s="1">
        <f t="shared" si="5"/>
        <v>5.5902777777777773E-3</v>
      </c>
    </row>
    <row r="66" spans="3:6">
      <c r="F66" s="1">
        <f>SUM(F63:F65)</f>
        <v>1.6018518518518519E-2</v>
      </c>
    </row>
    <row r="68" spans="3:6">
      <c r="C68" t="s">
        <v>71</v>
      </c>
    </row>
    <row r="69" spans="3:6">
      <c r="C69" t="str">
        <f>C42</f>
        <v>Caidee</v>
      </c>
      <c r="D69" t="str">
        <f>D42</f>
        <v>Salmond</v>
      </c>
      <c r="E69" t="str">
        <f>E42</f>
        <v>Leweston Pentathlon Academy</v>
      </c>
      <c r="F69" s="1" t="str">
        <f>F42</f>
        <v>DNS</v>
      </c>
    </row>
    <row r="70" spans="3:6">
      <c r="C70" t="str">
        <f>C45</f>
        <v>Daisy</v>
      </c>
      <c r="D70" t="str">
        <f>D45</f>
        <v>Gibbons</v>
      </c>
      <c r="E70" t="str">
        <f>E45</f>
        <v>Wessex Wyvern MPC</v>
      </c>
      <c r="F70" s="1" t="str">
        <f>F45</f>
        <v>DNS</v>
      </c>
    </row>
    <row r="71" spans="3:6">
      <c r="C71" t="str">
        <f>C47</f>
        <v>Neve</v>
      </c>
      <c r="D71" t="str">
        <f>D47</f>
        <v>Corthorn</v>
      </c>
      <c r="E71" t="str">
        <f>E47</f>
        <v>Hazlegrove Preparatory School</v>
      </c>
      <c r="F71" s="1" t="str">
        <f>F47</f>
        <v>DNS</v>
      </c>
    </row>
    <row r="72" spans="3:6">
      <c r="F72" s="1">
        <f>SUM(F69:F71)</f>
        <v>0</v>
      </c>
    </row>
  </sheetData>
  <pageMargins left="0.7" right="0.7" top="0.75" bottom="0.75" header="0.3" footer="0.3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F614-AD0D-4E77-A002-65362E024DA1}">
  <sheetPr>
    <pageSetUpPr fitToPage="1"/>
  </sheetPr>
  <dimension ref="A1:G107"/>
  <sheetViews>
    <sheetView topLeftCell="A9" workbookViewId="0">
      <selection activeCell="A23" sqref="A23:G57"/>
    </sheetView>
  </sheetViews>
  <sheetFormatPr defaultRowHeight="14.4"/>
  <cols>
    <col min="2" max="2" width="21.109375" customWidth="1"/>
    <col min="3" max="3" width="14.88671875" customWidth="1"/>
    <col min="4" max="4" width="20.21875" customWidth="1"/>
    <col min="5" max="5" width="31.21875" customWidth="1"/>
    <col min="6" max="6" width="12.88671875" customWidth="1"/>
  </cols>
  <sheetData>
    <row r="1" spans="1:7">
      <c r="A1" t="s">
        <v>6</v>
      </c>
    </row>
    <row r="2" spans="1:7">
      <c r="A2" s="2">
        <v>3</v>
      </c>
      <c r="B2" t="str">
        <f>VLOOKUP($A2,Competitors!$A$3:$E$13,4,FALSE)</f>
        <v>Masters Men 50+</v>
      </c>
      <c r="C2" t="str">
        <f>VLOOKUP($A2,Competitors!$A$3:$E$13,2,FALSE)</f>
        <v>Kypros</v>
      </c>
      <c r="D2" t="str">
        <f>VLOOKUP($A2,Competitors!$A$3:$E$13,3,FALSE)</f>
        <v>Harrison</v>
      </c>
      <c r="E2" t="str">
        <f>VLOOKUP($A2,Competitors!$A$3:$E$13,5,FALSE)</f>
        <v>TRI-it</v>
      </c>
      <c r="F2" s="6">
        <v>5.2777777777777779E-3</v>
      </c>
      <c r="G2" s="1"/>
    </row>
    <row r="3" spans="1:7">
      <c r="A3" s="2">
        <v>4</v>
      </c>
      <c r="B3" t="str">
        <f>VLOOKUP($A3,Competitors!$A$3:$E$13,4,FALSE)</f>
        <v>Masters Men 50+</v>
      </c>
      <c r="C3" t="str">
        <f>VLOOKUP($A3,Competitors!$A$3:$E$13,2,FALSE)</f>
        <v>Dan</v>
      </c>
      <c r="D3" t="str">
        <f>VLOOKUP($A3,Competitors!$A$3:$E$13,3,FALSE)</f>
        <v>Mistretta</v>
      </c>
      <c r="E3" t="str">
        <f>VLOOKUP($A3,Competitors!$A$3:$E$13,5,FALSE)</f>
        <v>Monkton Combe Pentathlon</v>
      </c>
      <c r="F3" s="6">
        <v>5.6018518518518518E-3</v>
      </c>
      <c r="G3" s="1"/>
    </row>
    <row r="4" spans="1:7">
      <c r="A4" s="2">
        <v>9</v>
      </c>
      <c r="B4" t="str">
        <f>VLOOKUP($A4,Competitors!$A$3:$E$13,4,FALSE)</f>
        <v>Masters Women 60+</v>
      </c>
      <c r="C4" t="str">
        <f>VLOOKUP($A4,Competitors!$A$3:$E$13,2,FALSE)</f>
        <v>Jilly</v>
      </c>
      <c r="D4" t="str">
        <f>VLOOKUP($A4,Competitors!$A$3:$E$13,3,FALSE)</f>
        <v>Wallace</v>
      </c>
      <c r="E4" t="str">
        <f>VLOOKUP($A4,Competitors!$A$3:$E$13,5,FALSE)</f>
        <v>Leweston Pentathlon Academy</v>
      </c>
      <c r="F4" s="6">
        <v>5.6481481481481478E-3</v>
      </c>
      <c r="G4" s="1"/>
    </row>
    <row r="5" spans="1:7">
      <c r="A5" s="2">
        <v>2</v>
      </c>
      <c r="B5" t="str">
        <f>VLOOKUP($A5,Competitors!$A$3:$E$13,4,FALSE)</f>
        <v>Masters Men 50+</v>
      </c>
      <c r="C5" t="str">
        <f>VLOOKUP($A5,Competitors!$A$3:$E$13,2,FALSE)</f>
        <v>Craig</v>
      </c>
      <c r="D5" t="str">
        <f>VLOOKUP($A5,Competitors!$A$3:$E$13,3,FALSE)</f>
        <v>Davidson</v>
      </c>
      <c r="E5" t="str">
        <f>VLOOKUP($A5,Competitors!$A$3:$E$13,5,FALSE)</f>
        <v xml:space="preserve">Edinburgh Modern Pentathlon </v>
      </c>
      <c r="F5" s="6">
        <v>5.7754629629629631E-3</v>
      </c>
    </row>
    <row r="6" spans="1:7">
      <c r="A6" s="2">
        <v>6</v>
      </c>
      <c r="B6" t="str">
        <f>VLOOKUP($A6,Competitors!$A$3:$E$13,4,FALSE)</f>
        <v>Masters Men 60+</v>
      </c>
      <c r="C6" t="str">
        <f>VLOOKUP($A6,Competitors!$A$3:$E$13,2,FALSE)</f>
        <v>Robin</v>
      </c>
      <c r="D6" t="str">
        <f>VLOOKUP($A6,Competitors!$A$3:$E$13,3,FALSE)</f>
        <v>Wallace</v>
      </c>
      <c r="E6" t="str">
        <f>VLOOKUP($A6,Competitors!$A$3:$E$13,5,FALSE)</f>
        <v>Leweston Pentathlon Academy</v>
      </c>
      <c r="F6" s="6">
        <v>5.8333333333333336E-3</v>
      </c>
    </row>
    <row r="7" spans="1:7">
      <c r="A7" s="2">
        <v>1</v>
      </c>
      <c r="B7" t="str">
        <f>VLOOKUP($A7,Competitors!$A$3:$E$13,4,FALSE)</f>
        <v>Masters Men 40+</v>
      </c>
      <c r="C7" t="str">
        <f>VLOOKUP($A7,Competitors!$A$3:$E$13,2,FALSE)</f>
        <v>Andrew</v>
      </c>
      <c r="D7" t="str">
        <f>VLOOKUP($A7,Competitors!$A$3:$E$13,3,FALSE)</f>
        <v>Matthews</v>
      </c>
      <c r="E7" t="str">
        <f>VLOOKUP($A7,Competitors!$A$3:$E$13,5,FALSE)</f>
        <v>Unaffiliated</v>
      </c>
      <c r="F7" s="6">
        <v>5.8912037037037041E-3</v>
      </c>
    </row>
    <row r="8" spans="1:7">
      <c r="A8" s="2">
        <v>10</v>
      </c>
      <c r="B8" t="str">
        <f>VLOOKUP($A8,Competitors!$A$3:$E$13,4,FALSE)</f>
        <v>Masters Men 50+</v>
      </c>
      <c r="C8" t="str">
        <f>VLOOKUP($A8,Competitors!$A$3:$E$13,2,FALSE)</f>
        <v>Lee</v>
      </c>
      <c r="D8" t="str">
        <f>VLOOKUP($A8,Competitors!$A$3:$E$13,3,FALSE)</f>
        <v>Hinton</v>
      </c>
      <c r="E8" t="str">
        <f>VLOOKUP($A8,Competitors!$A$3:$E$13,5,FALSE)</f>
        <v xml:space="preserve">Leweston Pentathlon Acadamy </v>
      </c>
      <c r="F8" s="6">
        <v>6.0879629629629626E-3</v>
      </c>
    </row>
    <row r="9" spans="1:7">
      <c r="A9" s="2">
        <v>7</v>
      </c>
      <c r="B9" t="str">
        <f>VLOOKUP($A9,Competitors!$A$3:$E$13,4,FALSE)</f>
        <v>Masters Men 60+</v>
      </c>
      <c r="C9" t="str">
        <f>VLOOKUP($A9,Competitors!$A$3:$E$13,2,FALSE)</f>
        <v>Charlie</v>
      </c>
      <c r="D9" t="str">
        <f>VLOOKUP($A9,Competitors!$A$3:$E$13,3,FALSE)</f>
        <v>Lane</v>
      </c>
      <c r="E9" t="str">
        <f>VLOOKUP($A9,Competitors!$A$3:$E$13,5,FALSE)</f>
        <v>Leweston Pentathlon Academy</v>
      </c>
      <c r="F9" s="6">
        <v>6.3541666666666668E-3</v>
      </c>
    </row>
    <row r="10" spans="1:7">
      <c r="A10" s="2">
        <v>8</v>
      </c>
      <c r="B10" t="str">
        <f>VLOOKUP($A10,Competitors!$A$3:$E$13,4,FALSE)</f>
        <v>Masters Women 60+</v>
      </c>
      <c r="C10" t="str">
        <f>VLOOKUP($A10,Competitors!$A$3:$E$13,2,FALSE)</f>
        <v>Nicola</v>
      </c>
      <c r="D10" t="str">
        <f>VLOOKUP($A10,Competitors!$A$3:$E$13,3,FALSE)</f>
        <v>Case</v>
      </c>
      <c r="E10" t="str">
        <f>VLOOKUP($A10,Competitors!$A$3:$E$13,5,FALSE)</f>
        <v>Leweston Pentathlon Academy</v>
      </c>
      <c r="F10" s="6">
        <v>6.7824074074074071E-3</v>
      </c>
    </row>
    <row r="11" spans="1:7">
      <c r="A11" s="2">
        <v>11</v>
      </c>
      <c r="B11" t="str">
        <f>VLOOKUP($A11,Competitors!$A$3:$E$13,4,FALSE)</f>
        <v>Masters Men 40+</v>
      </c>
      <c r="C11" t="str">
        <f>VLOOKUP($A11,Competitors!$A$3:$E$13,2,FALSE)</f>
        <v>Yuri</v>
      </c>
      <c r="D11" t="str">
        <f>VLOOKUP($A11,Competitors!$A$3:$E$13,3,FALSE)</f>
        <v>Krylova</v>
      </c>
      <c r="E11" t="str">
        <f>VLOOKUP($A11,Competitors!$A$3:$E$13,5,FALSE)</f>
        <v>Unattached</v>
      </c>
      <c r="F11" s="6">
        <v>7.3148148148148148E-3</v>
      </c>
    </row>
    <row r="12" spans="1:7">
      <c r="A12" s="2">
        <v>5</v>
      </c>
      <c r="B12" t="str">
        <f>VLOOKUP($A12,Competitors!$A$3:$E$13,4,FALSE)</f>
        <v>Masters Men 50+</v>
      </c>
      <c r="C12" t="str">
        <f>VLOOKUP($A12,Competitors!$A$3:$E$13,2,FALSE)</f>
        <v>Robert</v>
      </c>
      <c r="D12" t="str">
        <f>VLOOKUP($A12,Competitors!$A$3:$E$13,3,FALSE)</f>
        <v>Wells</v>
      </c>
      <c r="E12" t="str">
        <f>VLOOKUP($A12,Competitors!$A$3:$E$13,5,FALSE)</f>
        <v>Yorkshire Biathle Club</v>
      </c>
      <c r="F12" s="6" t="s">
        <v>129</v>
      </c>
    </row>
    <row r="13" spans="1:7">
      <c r="A13" s="2"/>
      <c r="F13" s="6"/>
    </row>
    <row r="14" spans="1:7">
      <c r="A14" s="11"/>
      <c r="F14" s="6"/>
    </row>
    <row r="15" spans="1:7">
      <c r="A15" s="11"/>
      <c r="F15" s="6"/>
    </row>
    <row r="16" spans="1:7">
      <c r="A16" s="11"/>
      <c r="F16" s="6"/>
    </row>
    <row r="17" spans="1:7">
      <c r="A17" s="11"/>
      <c r="F17" s="6"/>
    </row>
    <row r="18" spans="1:7">
      <c r="A18" s="11"/>
      <c r="F18" s="6"/>
    </row>
    <row r="19" spans="1:7">
      <c r="A19" s="11"/>
      <c r="F19" s="6"/>
    </row>
    <row r="20" spans="1:7">
      <c r="A20" s="11"/>
      <c r="F20" s="6"/>
    </row>
    <row r="21" spans="1:7">
      <c r="A21" s="11"/>
    </row>
    <row r="22" spans="1:7">
      <c r="A22" s="11"/>
    </row>
    <row r="23" spans="1:7">
      <c r="A23" t="s">
        <v>79</v>
      </c>
    </row>
    <row r="24" spans="1:7">
      <c r="F24" s="6"/>
    </row>
    <row r="25" spans="1:7">
      <c r="A25" cm="1">
        <f t="array" ref="A25:F26">_xlfn._xlws.FILTER($A$2:$F$20,$B$2:$B$20=A23)</f>
        <v>1</v>
      </c>
      <c r="B25" t="str">
        <v>Masters Men 40+</v>
      </c>
      <c r="C25" t="str">
        <v>Andrew</v>
      </c>
      <c r="D25" t="str">
        <v>Matthews</v>
      </c>
      <c r="E25" t="str">
        <v>Unaffiliated</v>
      </c>
      <c r="F25" s="6">
        <v>5.8912037037037041E-3</v>
      </c>
      <c r="G25">
        <v>1</v>
      </c>
    </row>
    <row r="26" spans="1:7">
      <c r="A26">
        <v>11</v>
      </c>
      <c r="B26" t="str">
        <v>Masters Men 40+</v>
      </c>
      <c r="C26" t="str">
        <v>Yuri</v>
      </c>
      <c r="D26" t="str">
        <v>Krylova</v>
      </c>
      <c r="E26" t="str">
        <v>Unattached</v>
      </c>
      <c r="F26" s="6">
        <v>7.3148148148148148E-3</v>
      </c>
      <c r="G26">
        <v>2</v>
      </c>
    </row>
    <row r="27" spans="1:7">
      <c r="F27" s="6"/>
    </row>
    <row r="28" spans="1:7">
      <c r="F28" s="6"/>
    </row>
    <row r="29" spans="1:7">
      <c r="F29" s="6"/>
    </row>
    <row r="30" spans="1:7">
      <c r="A30" s="5" t="s">
        <v>13</v>
      </c>
      <c r="B30" s="1"/>
      <c r="F30" s="6"/>
    </row>
    <row r="31" spans="1:7">
      <c r="B31" s="1"/>
      <c r="F31" s="6"/>
    </row>
    <row r="32" spans="1:7">
      <c r="A32" cm="1">
        <f t="array" ref="A32:F36">_xlfn._xlws.FILTER($A$2:$F$20,$B$2:$B$20=A30)</f>
        <v>3</v>
      </c>
      <c r="B32" t="str">
        <v>Masters Men 50+</v>
      </c>
      <c r="C32" t="str">
        <v>Kypros</v>
      </c>
      <c r="D32" t="str">
        <v>Harrison</v>
      </c>
      <c r="E32" t="str">
        <v>TRI-it</v>
      </c>
      <c r="F32" s="6">
        <v>5.2777777777777779E-3</v>
      </c>
      <c r="G32">
        <v>1</v>
      </c>
    </row>
    <row r="33" spans="1:7">
      <c r="A33">
        <v>4</v>
      </c>
      <c r="B33" t="str">
        <v>Masters Men 50+</v>
      </c>
      <c r="C33" t="str">
        <v>Dan</v>
      </c>
      <c r="D33" t="str">
        <v>Mistretta</v>
      </c>
      <c r="E33" t="str">
        <v>Monkton Combe Pentathlon</v>
      </c>
      <c r="F33" s="6">
        <v>5.6018518518518518E-3</v>
      </c>
      <c r="G33">
        <v>2</v>
      </c>
    </row>
    <row r="34" spans="1:7">
      <c r="A34">
        <v>2</v>
      </c>
      <c r="B34" s="1" t="str">
        <v>Masters Men 50+</v>
      </c>
      <c r="C34" t="str">
        <v>Craig</v>
      </c>
      <c r="D34" t="str">
        <v>Davidson</v>
      </c>
      <c r="E34" t="str">
        <v xml:space="preserve">Edinburgh Modern Pentathlon </v>
      </c>
      <c r="F34" s="6">
        <v>5.7754629629629631E-3</v>
      </c>
      <c r="G34">
        <v>3</v>
      </c>
    </row>
    <row r="35" spans="1:7">
      <c r="A35">
        <v>10</v>
      </c>
      <c r="B35" s="1" t="str">
        <v>Masters Men 50+</v>
      </c>
      <c r="C35" t="str">
        <v>Lee</v>
      </c>
      <c r="D35" t="str">
        <v>Hinton</v>
      </c>
      <c r="E35" t="str">
        <v xml:space="preserve">Leweston Pentathlon Acadamy </v>
      </c>
      <c r="F35" s="6">
        <v>6.0879629629629626E-3</v>
      </c>
      <c r="G35">
        <v>4</v>
      </c>
    </row>
    <row r="36" spans="1:7">
      <c r="A36">
        <v>5</v>
      </c>
      <c r="B36" s="1" t="str">
        <v>Masters Men 50+</v>
      </c>
      <c r="C36" t="str">
        <v>Robert</v>
      </c>
      <c r="D36" t="str">
        <v>Wells</v>
      </c>
      <c r="E36" t="str">
        <v>Yorkshire Biathle Club</v>
      </c>
      <c r="F36" s="6" t="str">
        <v>DNS</v>
      </c>
      <c r="G36">
        <v>5</v>
      </c>
    </row>
    <row r="40" spans="1:7">
      <c r="A40" s="5" t="s">
        <v>84</v>
      </c>
      <c r="B40" s="1"/>
      <c r="F40" s="6"/>
    </row>
    <row r="41" spans="1:7">
      <c r="B41" s="1"/>
      <c r="F41" s="6"/>
    </row>
    <row r="42" spans="1:7">
      <c r="A42" cm="1">
        <f t="array" ref="A42:F43">_xlfn._xlws.FILTER($A$2:$F$20,$B$2:$B$20=A40)</f>
        <v>6</v>
      </c>
      <c r="B42" t="str">
        <v>Masters Men 60+</v>
      </c>
      <c r="C42" t="str">
        <v>Robin</v>
      </c>
      <c r="D42" t="str">
        <v>Wallace</v>
      </c>
      <c r="E42" t="str">
        <v>Leweston Pentathlon Academy</v>
      </c>
      <c r="F42" s="6">
        <v>5.8333333333333336E-3</v>
      </c>
      <c r="G42">
        <v>1</v>
      </c>
    </row>
    <row r="43" spans="1:7">
      <c r="A43">
        <v>7</v>
      </c>
      <c r="B43" t="str">
        <v>Masters Men 60+</v>
      </c>
      <c r="C43" t="str">
        <v>Charlie</v>
      </c>
      <c r="D43" t="str">
        <v>Lane</v>
      </c>
      <c r="E43" t="str">
        <v>Leweston Pentathlon Academy</v>
      </c>
      <c r="F43" s="6">
        <v>6.3541666666666668E-3</v>
      </c>
    </row>
    <row r="44" spans="1:7">
      <c r="B44" s="1"/>
      <c r="F44" s="6"/>
    </row>
    <row r="45" spans="1:7">
      <c r="B45" s="1"/>
      <c r="F45" s="6"/>
    </row>
    <row r="46" spans="1:7">
      <c r="A46" s="5" t="s">
        <v>88</v>
      </c>
      <c r="B46" s="1"/>
      <c r="F46" s="6"/>
    </row>
    <row r="47" spans="1:7">
      <c r="B47" s="1"/>
      <c r="F47" s="6"/>
    </row>
    <row r="48" spans="1:7">
      <c r="F48" s="6"/>
      <c r="G48">
        <v>1</v>
      </c>
    </row>
    <row r="49" spans="1:7">
      <c r="B49" s="1"/>
      <c r="F49" s="6"/>
    </row>
    <row r="50" spans="1:7">
      <c r="B50" s="1"/>
      <c r="F50" s="6"/>
    </row>
    <row r="51" spans="1:7">
      <c r="B51" s="1"/>
      <c r="F51" s="6"/>
    </row>
    <row r="52" spans="1:7">
      <c r="A52" s="5" t="s">
        <v>21</v>
      </c>
      <c r="B52" s="1"/>
      <c r="F52" s="6"/>
    </row>
    <row r="53" spans="1:7">
      <c r="B53" s="1"/>
      <c r="F53" s="6"/>
    </row>
    <row r="54" spans="1:7">
      <c r="A54" cm="1">
        <f t="array" ref="A54:F55">_xlfn._xlws.FILTER($A$2:$F$20,$B$2:$B$20=A52)</f>
        <v>9</v>
      </c>
      <c r="B54" t="str">
        <v>Masters Women 60+</v>
      </c>
      <c r="C54" t="str">
        <v>Jilly</v>
      </c>
      <c r="D54" t="str">
        <v>Wallace</v>
      </c>
      <c r="E54" t="str">
        <v>Leweston Pentathlon Academy</v>
      </c>
      <c r="F54" s="6">
        <v>5.6481481481481478E-3</v>
      </c>
      <c r="G54">
        <v>1</v>
      </c>
    </row>
    <row r="55" spans="1:7">
      <c r="A55">
        <v>8</v>
      </c>
      <c r="B55" t="str">
        <v>Masters Women 60+</v>
      </c>
      <c r="C55" t="str">
        <v>Nicola</v>
      </c>
      <c r="D55" t="str">
        <v>Case</v>
      </c>
      <c r="E55" t="str">
        <v>Leweston Pentathlon Academy</v>
      </c>
      <c r="F55" s="6">
        <v>6.7824074074074071E-3</v>
      </c>
      <c r="G55">
        <v>2</v>
      </c>
    </row>
    <row r="56" spans="1:7">
      <c r="B56" s="1"/>
      <c r="F56" s="6"/>
    </row>
    <row r="57" spans="1:7">
      <c r="B57" s="1"/>
      <c r="F57" s="6"/>
    </row>
    <row r="58" spans="1:7">
      <c r="B58" s="1"/>
      <c r="F58" s="6"/>
    </row>
    <row r="59" spans="1:7">
      <c r="F59" s="6"/>
    </row>
    <row r="60" spans="1:7">
      <c r="F60" s="6"/>
    </row>
    <row r="61" spans="1:7">
      <c r="F61" s="6"/>
    </row>
    <row r="62" spans="1:7">
      <c r="F62" s="1"/>
    </row>
    <row r="63" spans="1:7">
      <c r="F63" s="6"/>
    </row>
    <row r="64" spans="1:7">
      <c r="A64" s="5"/>
    </row>
    <row r="66" spans="1:6">
      <c r="F66" s="6"/>
    </row>
    <row r="67" spans="1:6">
      <c r="F67" s="6"/>
    </row>
    <row r="68" spans="1:6">
      <c r="B68" s="1"/>
      <c r="F68" s="6"/>
    </row>
    <row r="69" spans="1:6">
      <c r="F69" s="1"/>
    </row>
    <row r="70" spans="1:6">
      <c r="F70" s="6"/>
    </row>
    <row r="71" spans="1:6">
      <c r="F71" s="6"/>
    </row>
    <row r="72" spans="1:6">
      <c r="A72" s="5"/>
      <c r="F72" s="6"/>
    </row>
    <row r="73" spans="1:6">
      <c r="F73" s="6"/>
    </row>
    <row r="74" spans="1:6">
      <c r="F74" s="6"/>
    </row>
    <row r="75" spans="1:6">
      <c r="F75" s="6"/>
    </row>
    <row r="76" spans="1:6">
      <c r="F76" s="6"/>
    </row>
    <row r="77" spans="1:6">
      <c r="F77" s="6"/>
    </row>
    <row r="78" spans="1:6">
      <c r="F78" s="6"/>
    </row>
    <row r="79" spans="1:6">
      <c r="F79" s="6"/>
    </row>
    <row r="80" spans="1:6">
      <c r="F80" s="6"/>
    </row>
    <row r="81" spans="6:6">
      <c r="F81" s="6"/>
    </row>
    <row r="82" spans="6:6">
      <c r="F82" s="6"/>
    </row>
    <row r="83" spans="6:6">
      <c r="F83" s="6"/>
    </row>
    <row r="84" spans="6:6">
      <c r="F84" s="6"/>
    </row>
    <row r="85" spans="6:6">
      <c r="F85" s="6"/>
    </row>
    <row r="86" spans="6:6">
      <c r="F86" s="6"/>
    </row>
    <row r="87" spans="6:6">
      <c r="F87" s="6"/>
    </row>
    <row r="88" spans="6:6">
      <c r="F88" s="6"/>
    </row>
    <row r="89" spans="6:6">
      <c r="F89" s="6"/>
    </row>
    <row r="90" spans="6:6">
      <c r="F90" s="6"/>
    </row>
    <row r="91" spans="6:6">
      <c r="F91" s="6"/>
    </row>
    <row r="92" spans="6:6">
      <c r="F92" s="6"/>
    </row>
    <row r="93" spans="6:6">
      <c r="F93" s="6"/>
    </row>
    <row r="94" spans="6:6">
      <c r="F94" s="6"/>
    </row>
    <row r="95" spans="6:6">
      <c r="F95" s="6"/>
    </row>
    <row r="96" spans="6:6">
      <c r="F96" s="6"/>
    </row>
    <row r="97" spans="6:6">
      <c r="F97" s="6"/>
    </row>
    <row r="98" spans="6:6">
      <c r="F98" s="6"/>
    </row>
    <row r="99" spans="6:6">
      <c r="F99" s="6"/>
    </row>
    <row r="100" spans="6:6">
      <c r="F100" s="6"/>
    </row>
    <row r="101" spans="6:6">
      <c r="F101" s="6"/>
    </row>
    <row r="102" spans="6:6">
      <c r="F102" s="6"/>
    </row>
    <row r="103" spans="6:6">
      <c r="F103" s="6"/>
    </row>
    <row r="104" spans="6:6">
      <c r="F104" s="6"/>
    </row>
    <row r="105" spans="6:6">
      <c r="F105" s="6"/>
    </row>
    <row r="106" spans="6:6">
      <c r="F106" s="6"/>
    </row>
    <row r="107" spans="6:6">
      <c r="F107" s="6"/>
    </row>
  </sheetData>
  <pageMargins left="0.7" right="0.7" top="0.75" bottom="0.7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80EC-7FA8-421B-89FB-3A7215ED6ED0}">
  <sheetPr>
    <pageSetUpPr fitToPage="1"/>
  </sheetPr>
  <dimension ref="A1:G72"/>
  <sheetViews>
    <sheetView topLeftCell="A8" workbookViewId="0">
      <selection activeCell="A25" sqref="A25:G52"/>
    </sheetView>
  </sheetViews>
  <sheetFormatPr defaultRowHeight="14.4"/>
  <cols>
    <col min="2" max="2" width="19.77734375" customWidth="1"/>
    <col min="3" max="3" width="15.5546875" customWidth="1"/>
    <col min="4" max="4" width="12.6640625" customWidth="1"/>
    <col min="5" max="5" width="38.44140625" customWidth="1"/>
  </cols>
  <sheetData>
    <row r="1" spans="1:7">
      <c r="A1" t="s">
        <v>6</v>
      </c>
      <c r="B1" t="s">
        <v>8</v>
      </c>
    </row>
    <row r="2" spans="1:7">
      <c r="A2" s="2">
        <v>9</v>
      </c>
      <c r="B2" t="str">
        <f>VLOOKUP($A2,Competitors!$A$15:$E$24,4,FALSE)</f>
        <v>Junior Men</v>
      </c>
      <c r="C2" t="str">
        <f>VLOOKUP($A2,Competitors!$A$15:$E$24,2,FALSE)</f>
        <v>James</v>
      </c>
      <c r="D2" t="str">
        <f>VLOOKUP($A2,Competitors!$A$15:$E$24,3,FALSE)</f>
        <v>Trevithick</v>
      </c>
      <c r="E2" t="str">
        <f>VLOOKUP($A2,Competitors!$A$15:$E$24,5,FALSE)</f>
        <v>Unaffiliated</v>
      </c>
      <c r="F2" s="6">
        <v>5.4629629629629629E-3</v>
      </c>
      <c r="G2">
        <v>1</v>
      </c>
    </row>
    <row r="3" spans="1:7">
      <c r="A3" s="2">
        <v>10</v>
      </c>
      <c r="B3" t="str">
        <f>VLOOKUP($A3,Competitors!$A$15:$E$24,4,FALSE)</f>
        <v>Under 19 Boys</v>
      </c>
      <c r="C3" t="str">
        <f>VLOOKUP($A3,Competitors!$A$15:$E$24,2,FALSE)</f>
        <v xml:space="preserve">Josh </v>
      </c>
      <c r="D3" t="str">
        <f>VLOOKUP($A3,Competitors!$A$15:$E$24,3,FALSE)</f>
        <v>Hinton</v>
      </c>
      <c r="E3" t="str">
        <f>VLOOKUP($A3,Competitors!$A$15:$E$24,5,FALSE)</f>
        <v xml:space="preserve">Leweston Pentathlon Acadamy </v>
      </c>
      <c r="F3" s="6">
        <v>5.5787037037037038E-3</v>
      </c>
      <c r="G3">
        <v>2</v>
      </c>
    </row>
    <row r="4" spans="1:7">
      <c r="A4" s="2">
        <v>8</v>
      </c>
      <c r="B4" t="str">
        <f>VLOOKUP($A4,Competitors!$A$15:$E$24,4,FALSE)</f>
        <v>Junior Men</v>
      </c>
      <c r="C4" t="str">
        <f>VLOOKUP($A4,Competitors!$A$15:$E$24,2,FALSE)</f>
        <v>Gerard</v>
      </c>
      <c r="D4" t="str">
        <f>VLOOKUP($A4,Competitors!$A$15:$E$24,3,FALSE)</f>
        <v>McGrady</v>
      </c>
      <c r="E4" t="str">
        <f>VLOOKUP($A4,Competitors!$A$15:$E$24,5,FALSE)</f>
        <v>Unaffiliated</v>
      </c>
      <c r="F4" s="6">
        <v>5.5902777777777773E-3</v>
      </c>
      <c r="G4">
        <v>3</v>
      </c>
    </row>
    <row r="5" spans="1:7">
      <c r="A5" s="2">
        <v>6</v>
      </c>
      <c r="B5" t="str">
        <f>VLOOKUP($A5,Competitors!$A$15:$E$24,4,FALSE)</f>
        <v>Under 17 Boys</v>
      </c>
      <c r="C5" t="str">
        <f>VLOOKUP($A5,Competitors!$A$15:$E$24,2,FALSE)</f>
        <v>Will</v>
      </c>
      <c r="D5" t="str">
        <f>VLOOKUP($A5,Competitors!$A$15:$E$24,3,FALSE)</f>
        <v>Packer</v>
      </c>
      <c r="E5" t="str">
        <f>VLOOKUP($A5,Competitors!$A$15:$E$24,5,FALSE)</f>
        <v xml:space="preserve">Leweston Pentathlon Acadamy </v>
      </c>
      <c r="F5" s="6">
        <v>5.6018518518518518E-3</v>
      </c>
      <c r="G5">
        <v>4</v>
      </c>
    </row>
    <row r="6" spans="1:7">
      <c r="A6" s="2">
        <v>1</v>
      </c>
      <c r="B6" t="str">
        <f>VLOOKUP($A6,Competitors!$A$15:$E$24,4,FALSE)</f>
        <v>Under 17 Boys</v>
      </c>
      <c r="C6" t="str">
        <f>VLOOKUP($A6,Competitors!$A$15:$E$24,2,FALSE)</f>
        <v>Harry</v>
      </c>
      <c r="D6" t="str">
        <f>VLOOKUP($A6,Competitors!$A$15:$E$24,3,FALSE)</f>
        <v>Downting</v>
      </c>
      <c r="E6" t="str">
        <f>VLOOKUP($A6,Competitors!$A$15:$E$24,5,FALSE)</f>
        <v>Leweston Pentathlon Academy</v>
      </c>
      <c r="F6" s="6">
        <v>5.6134259259259262E-3</v>
      </c>
      <c r="G6">
        <v>5</v>
      </c>
    </row>
    <row r="7" spans="1:7">
      <c r="A7" s="2">
        <v>7</v>
      </c>
      <c r="B7" t="str">
        <f>VLOOKUP($A7,Competitors!$A$15:$E$24,4,FALSE)</f>
        <v>Under 17 Boys</v>
      </c>
      <c r="C7" t="str">
        <f>VLOOKUP($A7,Competitors!$A$15:$E$24,2,FALSE)</f>
        <v>Oscar</v>
      </c>
      <c r="D7" t="str">
        <f>VLOOKUP($A7,Competitors!$A$15:$E$24,3,FALSE)</f>
        <v>Thomson</v>
      </c>
      <c r="E7" t="str">
        <f>VLOOKUP($A7,Competitors!$A$15:$E$24,5,FALSE)</f>
        <v>North Kent MPC</v>
      </c>
      <c r="F7" s="6">
        <v>5.7175925925925927E-3</v>
      </c>
      <c r="G7">
        <v>6</v>
      </c>
    </row>
    <row r="8" spans="1:7">
      <c r="A8" s="2">
        <v>5</v>
      </c>
      <c r="B8" t="str">
        <f>VLOOKUP($A8,Competitors!$A$15:$E$24,4,FALSE)</f>
        <v>Under 17 Boys</v>
      </c>
      <c r="C8" t="str">
        <f>VLOOKUP($A8,Competitors!$A$15:$E$24,2,FALSE)</f>
        <v>Huw</v>
      </c>
      <c r="D8" t="str">
        <f>VLOOKUP($A8,Competitors!$A$15:$E$24,3,FALSE)</f>
        <v>Maddox</v>
      </c>
      <c r="E8" t="str">
        <f>VLOOKUP($A8,Competitors!$A$15:$E$24,5,FALSE)</f>
        <v>Warriors</v>
      </c>
      <c r="F8" s="6">
        <v>6.1342592592592594E-3</v>
      </c>
      <c r="G8">
        <v>7</v>
      </c>
    </row>
    <row r="9" spans="1:7">
      <c r="A9" s="2">
        <v>2</v>
      </c>
      <c r="B9" t="str">
        <f>VLOOKUP($A9,Competitors!$A$15:$E$24,4,FALSE)</f>
        <v>Under 17 Boys</v>
      </c>
      <c r="C9" t="str">
        <f>VLOOKUP($A9,Competitors!$A$15:$E$24,2,FALSE)</f>
        <v>Rhys</v>
      </c>
      <c r="D9" t="str">
        <f>VLOOKUP($A9,Competitors!$A$15:$E$24,3,FALSE)</f>
        <v>Emerit</v>
      </c>
      <c r="E9" t="str">
        <f>VLOOKUP($A9,Competitors!$A$15:$E$24,5,FALSE)</f>
        <v>Wessex Wyverns</v>
      </c>
      <c r="F9" t="s">
        <v>129</v>
      </c>
      <c r="G9" t="s">
        <v>129</v>
      </c>
    </row>
    <row r="10" spans="1:7">
      <c r="A10" s="2">
        <v>3</v>
      </c>
      <c r="B10" t="str">
        <f>VLOOKUP($A10,Competitors!$A$15:$E$24,4,FALSE)</f>
        <v>Under 17 Boys</v>
      </c>
      <c r="C10" t="str">
        <f>VLOOKUP($A10,Competitors!$A$15:$E$24,2,FALSE)</f>
        <v>Edward</v>
      </c>
      <c r="D10" t="str">
        <f>VLOOKUP($A10,Competitors!$A$15:$E$24,3,FALSE)</f>
        <v>King</v>
      </c>
      <c r="E10" t="str">
        <f>VLOOKUP($A10,Competitors!$A$15:$E$24,5,FALSE)</f>
        <v>Leweston Pentathlon Academy</v>
      </c>
      <c r="F10" t="s">
        <v>129</v>
      </c>
      <c r="G10" t="s">
        <v>129</v>
      </c>
    </row>
    <row r="11" spans="1:7">
      <c r="A11" s="2">
        <v>4</v>
      </c>
      <c r="B11" t="str">
        <f>VLOOKUP($A11,Competitors!$A$15:$E$24,4,FALSE)</f>
        <v>Under 17 Boys</v>
      </c>
      <c r="C11" t="str">
        <f>VLOOKUP($A11,Competitors!$A$15:$E$24,2,FALSE)</f>
        <v>Charlie</v>
      </c>
      <c r="D11" t="str">
        <f>VLOOKUP($A11,Competitors!$A$15:$E$24,3,FALSE)</f>
        <v>Knights</v>
      </c>
      <c r="E11" t="str">
        <f>VLOOKUP($A11,Competitors!$A$15:$E$24,5,FALSE)</f>
        <v> Momentum</v>
      </c>
      <c r="F11" t="s">
        <v>129</v>
      </c>
      <c r="G11" t="s">
        <v>129</v>
      </c>
    </row>
    <row r="12" spans="1:7">
      <c r="A12" s="2"/>
      <c r="F12" s="6"/>
    </row>
    <row r="13" spans="1:7">
      <c r="A13" s="2"/>
      <c r="F13" s="6"/>
    </row>
    <row r="14" spans="1:7">
      <c r="A14" s="11"/>
      <c r="F14" s="6"/>
    </row>
    <row r="15" spans="1:7">
      <c r="A15" s="11"/>
      <c r="F15" s="6"/>
    </row>
    <row r="16" spans="1:7">
      <c r="A16" s="11"/>
      <c r="F16" s="6"/>
    </row>
    <row r="17" spans="1:7">
      <c r="A17" s="11"/>
      <c r="F17" s="6"/>
    </row>
    <row r="18" spans="1:7">
      <c r="A18" s="11"/>
      <c r="F18" s="6"/>
    </row>
    <row r="19" spans="1:7">
      <c r="A19" s="11"/>
      <c r="F19" s="6"/>
    </row>
    <row r="20" spans="1:7">
      <c r="A20" s="5"/>
      <c r="F20" s="6"/>
    </row>
    <row r="21" spans="1:7">
      <c r="A21" s="5"/>
      <c r="F21" s="6"/>
    </row>
    <row r="22" spans="1:7">
      <c r="A22" s="5"/>
      <c r="F22" s="6"/>
    </row>
    <row r="23" spans="1:7">
      <c r="A23" s="5"/>
      <c r="F23" s="6"/>
    </row>
    <row r="24" spans="1:7">
      <c r="B24" s="1"/>
      <c r="F24" s="6"/>
    </row>
    <row r="25" spans="1:7">
      <c r="A25" t="s">
        <v>28</v>
      </c>
      <c r="B25" s="1"/>
      <c r="F25" s="6"/>
    </row>
    <row r="26" spans="1:7">
      <c r="B26" s="1"/>
      <c r="F26" s="6"/>
    </row>
    <row r="27" spans="1:7">
      <c r="A27" cm="1">
        <f t="array" ref="A27:F27">_xlfn._xlws.FILTER(A2:F21,B2:B21=A25)</f>
        <v>10</v>
      </c>
      <c r="B27" s="1" t="str">
        <v>Under 19 Boys</v>
      </c>
      <c r="C27" t="str">
        <v xml:space="preserve">Josh </v>
      </c>
      <c r="D27" t="str">
        <v>Hinton</v>
      </c>
      <c r="E27" t="str">
        <v xml:space="preserve">Leweston Pentathlon Acadamy </v>
      </c>
      <c r="F27" s="6">
        <v>5.5787037037037038E-3</v>
      </c>
      <c r="G27">
        <v>1</v>
      </c>
    </row>
    <row r="28" spans="1:7">
      <c r="B28" s="1"/>
      <c r="F28" s="6"/>
    </row>
    <row r="29" spans="1:7">
      <c r="B29" s="1"/>
      <c r="F29" s="6"/>
    </row>
    <row r="30" spans="1:7">
      <c r="F30" s="6"/>
    </row>
    <row r="31" spans="1:7">
      <c r="F31" s="6"/>
    </row>
    <row r="32" spans="1:7">
      <c r="B32" s="1"/>
      <c r="F32" s="6"/>
    </row>
    <row r="33" spans="1:7">
      <c r="B33" s="1"/>
      <c r="F33" s="6"/>
    </row>
    <row r="34" spans="1:7">
      <c r="B34" s="1"/>
      <c r="F34" s="6"/>
    </row>
    <row r="35" spans="1:7">
      <c r="B35" s="1"/>
      <c r="F35" s="6"/>
    </row>
    <row r="36" spans="1:7">
      <c r="A36" s="2" t="s">
        <v>29</v>
      </c>
      <c r="B36" s="1"/>
      <c r="F36" s="6"/>
    </row>
    <row r="37" spans="1:7">
      <c r="B37" s="1"/>
      <c r="F37" s="6"/>
    </row>
    <row r="38" spans="1:7">
      <c r="A38" cm="1">
        <f t="array" ref="A38:F44">_xlfn._xlws.FILTER(A2:F22,B2:B22=A36)</f>
        <v>6</v>
      </c>
      <c r="B38" s="1" t="str">
        <v>Under 17 Boys</v>
      </c>
      <c r="C38" t="str">
        <v>Will</v>
      </c>
      <c r="D38" t="str">
        <v>Packer</v>
      </c>
      <c r="E38" t="str">
        <v xml:space="preserve">Leweston Pentathlon Acadamy </v>
      </c>
      <c r="F38" s="6">
        <v>5.6018518518518518E-3</v>
      </c>
      <c r="G38">
        <v>1</v>
      </c>
    </row>
    <row r="39" spans="1:7">
      <c r="A39">
        <v>1</v>
      </c>
      <c r="B39" s="1" t="str">
        <v>Under 17 Boys</v>
      </c>
      <c r="C39" t="str">
        <v>Harry</v>
      </c>
      <c r="D39" t="str">
        <v>Downting</v>
      </c>
      <c r="E39" t="str">
        <v>Leweston Pentathlon Academy</v>
      </c>
      <c r="F39" s="6">
        <v>5.6134259259259262E-3</v>
      </c>
      <c r="G39">
        <v>2</v>
      </c>
    </row>
    <row r="40" spans="1:7">
      <c r="A40">
        <v>7</v>
      </c>
      <c r="B40" s="1" t="str">
        <v>Under 17 Boys</v>
      </c>
      <c r="C40" t="str">
        <v>Oscar</v>
      </c>
      <c r="D40" t="str">
        <v>Thomson</v>
      </c>
      <c r="E40" t="str">
        <v>North Kent MPC</v>
      </c>
      <c r="F40" s="6">
        <v>5.7175925925925927E-3</v>
      </c>
      <c r="G40">
        <v>3</v>
      </c>
    </row>
    <row r="41" spans="1:7">
      <c r="A41">
        <v>5</v>
      </c>
      <c r="B41" s="1" t="str">
        <v>Under 17 Boys</v>
      </c>
      <c r="C41" t="str">
        <v>Huw</v>
      </c>
      <c r="D41" t="str">
        <v>Maddox</v>
      </c>
      <c r="E41" t="str">
        <v>Warriors</v>
      </c>
      <c r="F41" s="6">
        <v>6.1342592592592594E-3</v>
      </c>
      <c r="G41">
        <v>4</v>
      </c>
    </row>
    <row r="42" spans="1:7">
      <c r="A42">
        <v>2</v>
      </c>
      <c r="B42" s="1" t="str">
        <v>Under 17 Boys</v>
      </c>
      <c r="C42" t="str">
        <v>Rhys</v>
      </c>
      <c r="D42" t="str">
        <v>Emerit</v>
      </c>
      <c r="E42" t="str">
        <v>Wessex Wyverns</v>
      </c>
      <c r="F42" s="6" t="str">
        <v>DNS</v>
      </c>
      <c r="G42">
        <v>5</v>
      </c>
    </row>
    <row r="43" spans="1:7">
      <c r="A43">
        <v>3</v>
      </c>
      <c r="B43" t="str">
        <v>Under 17 Boys</v>
      </c>
      <c r="C43" t="str">
        <v>Edward</v>
      </c>
      <c r="D43" t="str">
        <v>King</v>
      </c>
      <c r="E43" t="str">
        <v>Leweston Pentathlon Academy</v>
      </c>
      <c r="F43" s="6" t="str">
        <v>DNS</v>
      </c>
      <c r="G43">
        <v>6</v>
      </c>
    </row>
    <row r="44" spans="1:7">
      <c r="A44">
        <v>4</v>
      </c>
      <c r="B44" t="str">
        <v>Under 17 Boys</v>
      </c>
      <c r="C44" t="str">
        <v>Charlie</v>
      </c>
      <c r="D44" t="str">
        <v>Knights</v>
      </c>
      <c r="E44" t="str">
        <v> Momentum</v>
      </c>
      <c r="F44" s="6" t="str">
        <v>DNS</v>
      </c>
      <c r="G44">
        <v>7</v>
      </c>
    </row>
    <row r="45" spans="1:7">
      <c r="F45" s="6"/>
    </row>
    <row r="46" spans="1:7">
      <c r="F46" s="6"/>
    </row>
    <row r="47" spans="1:7">
      <c r="F47" s="6"/>
    </row>
    <row r="48" spans="1:7">
      <c r="A48" t="s">
        <v>153</v>
      </c>
      <c r="F48" s="6"/>
    </row>
    <row r="49" spans="1:7">
      <c r="F49" s="6"/>
    </row>
    <row r="50" spans="1:7">
      <c r="A50" cm="1">
        <f t="array" ref="A50:F51">_xlfn._xlws.FILTER($A$2:$F$22,$B$2:$B$22=A48)</f>
        <v>9</v>
      </c>
      <c r="B50" t="str">
        <v>Junior Men</v>
      </c>
      <c r="C50" t="str">
        <v>James</v>
      </c>
      <c r="D50" t="str">
        <v>Trevithick</v>
      </c>
      <c r="E50" t="str">
        <v>Unaffiliated</v>
      </c>
      <c r="F50" s="6">
        <v>5.4629629629629629E-3</v>
      </c>
      <c r="G50">
        <v>1</v>
      </c>
    </row>
    <row r="51" spans="1:7">
      <c r="A51">
        <v>8</v>
      </c>
      <c r="B51" t="str">
        <v>Junior Men</v>
      </c>
      <c r="C51" t="str">
        <v>Gerard</v>
      </c>
      <c r="D51" t="str">
        <v>McGrady</v>
      </c>
      <c r="E51" t="str">
        <v>Unaffiliated</v>
      </c>
      <c r="F51" s="6">
        <v>5.5902777777777773E-3</v>
      </c>
      <c r="G51">
        <v>2</v>
      </c>
    </row>
    <row r="52" spans="1:7">
      <c r="A52" s="7"/>
      <c r="F52" s="6"/>
    </row>
    <row r="53" spans="1:7">
      <c r="F53" s="6"/>
    </row>
    <row r="54" spans="1:7">
      <c r="F54" s="6"/>
    </row>
    <row r="55" spans="1:7">
      <c r="F55" s="6"/>
    </row>
    <row r="58" spans="1:7">
      <c r="D58" t="s">
        <v>5</v>
      </c>
    </row>
    <row r="60" spans="1:7">
      <c r="D60" t="s">
        <v>28</v>
      </c>
    </row>
    <row r="61" spans="1:7">
      <c r="C61" t="s">
        <v>70</v>
      </c>
    </row>
    <row r="62" spans="1:7">
      <c r="C62" t="str">
        <f>C38</f>
        <v>Will</v>
      </c>
      <c r="D62" t="str">
        <f t="shared" ref="D62:F62" si="0">D38</f>
        <v>Packer</v>
      </c>
      <c r="E62" t="str">
        <f t="shared" si="0"/>
        <v xml:space="preserve">Leweston Pentathlon Acadamy </v>
      </c>
      <c r="F62" s="1">
        <f t="shared" si="0"/>
        <v>5.6018518518518518E-3</v>
      </c>
    </row>
    <row r="63" spans="1:7">
      <c r="C63" t="str">
        <f>C40</f>
        <v>Oscar</v>
      </c>
      <c r="D63" t="str">
        <f t="shared" ref="D63:F63" si="1">D40</f>
        <v>Thomson</v>
      </c>
      <c r="E63" t="str">
        <f t="shared" si="1"/>
        <v>North Kent MPC</v>
      </c>
      <c r="F63" s="1">
        <f t="shared" si="1"/>
        <v>5.7175925925925927E-3</v>
      </c>
    </row>
    <row r="64" spans="1:7">
      <c r="C64" t="str">
        <f>C43</f>
        <v>Edward</v>
      </c>
      <c r="D64" t="str">
        <f t="shared" ref="D64:F64" si="2">D43</f>
        <v>King</v>
      </c>
      <c r="E64" t="str">
        <f t="shared" si="2"/>
        <v>Leweston Pentathlon Academy</v>
      </c>
      <c r="F64" s="1" t="str">
        <f t="shared" si="2"/>
        <v>DNS</v>
      </c>
    </row>
    <row r="65" spans="6:6">
      <c r="F65" s="1">
        <f>SUM(F62:F64)</f>
        <v>1.1319444444444444E-2</v>
      </c>
    </row>
    <row r="69" spans="6:6">
      <c r="F69" s="6"/>
    </row>
    <row r="70" spans="6:6">
      <c r="F70" s="6"/>
    </row>
    <row r="71" spans="6:6">
      <c r="F71" s="6"/>
    </row>
    <row r="72" spans="6:6">
      <c r="F72" s="1"/>
    </row>
  </sheetData>
  <pageMargins left="0.7" right="0.7" top="0.75" bottom="0.75" header="0.3" footer="0.3"/>
  <pageSetup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A9C6-BA21-482B-B8EC-792D0AA0580F}">
  <sheetPr>
    <pageSetUpPr fitToPage="1"/>
  </sheetPr>
  <dimension ref="A1:G69"/>
  <sheetViews>
    <sheetView topLeftCell="A34" workbookViewId="0">
      <selection activeCell="N50" sqref="N50"/>
    </sheetView>
  </sheetViews>
  <sheetFormatPr defaultRowHeight="14.4"/>
  <cols>
    <col min="2" max="2" width="19.77734375" customWidth="1"/>
    <col min="3" max="3" width="15.5546875" customWidth="1"/>
    <col min="4" max="4" width="12.6640625" customWidth="1"/>
    <col min="5" max="5" width="38.44140625" customWidth="1"/>
  </cols>
  <sheetData>
    <row r="1" spans="1:7">
      <c r="A1" t="s">
        <v>6</v>
      </c>
      <c r="B1" t="s">
        <v>8</v>
      </c>
    </row>
    <row r="2" spans="1:7">
      <c r="A2" s="2">
        <v>12</v>
      </c>
      <c r="B2" t="str">
        <f>VLOOKUP($A2,Competitors!$A$27:$E$38,4,FALSE)</f>
        <v>Under 19 Girls</v>
      </c>
      <c r="C2" t="str">
        <f>VLOOKUP($A2,Competitors!$A$27:$E$38,2,FALSE)</f>
        <v>Izzy</v>
      </c>
      <c r="D2" t="str">
        <f>VLOOKUP($A2,Competitors!$A$27:$E$38,3,FALSE)</f>
        <v>Whittle</v>
      </c>
      <c r="E2" t="str">
        <f>VLOOKUP($A2,Competitors!$A$27:$E$38,5,FALSE)</f>
        <v>Leweston Pentathlon Academy</v>
      </c>
      <c r="F2" s="6">
        <v>5.8217592592592592E-3</v>
      </c>
      <c r="G2">
        <v>1</v>
      </c>
    </row>
    <row r="3" spans="1:7">
      <c r="A3" s="2">
        <v>3</v>
      </c>
      <c r="B3" t="str">
        <f>VLOOKUP($A3,Competitors!$A$27:$E$38,4,FALSE)</f>
        <v>Under 17 Girls</v>
      </c>
      <c r="C3" t="str">
        <f>VLOOKUP($A3,Competitors!$A$27:$E$38,2,FALSE)</f>
        <v>Ffion</v>
      </c>
      <c r="D3" t="str">
        <f>VLOOKUP($A3,Competitors!$A$27:$E$38,3,FALSE)</f>
        <v>Hills</v>
      </c>
      <c r="E3" t="str">
        <f>VLOOKUP($A3,Competitors!$A$27:$E$38,5,FALSE)</f>
        <v>Leweston Pentathlon Academy</v>
      </c>
      <c r="F3" s="6">
        <v>5.9837962962962961E-3</v>
      </c>
      <c r="G3">
        <v>2</v>
      </c>
    </row>
    <row r="4" spans="1:7">
      <c r="A4" s="2">
        <v>6</v>
      </c>
      <c r="B4" t="str">
        <f>VLOOKUP($A4,Competitors!$A$27:$E$38,4,FALSE)</f>
        <v>Under 17 Girls</v>
      </c>
      <c r="C4" t="str">
        <f>VLOOKUP($A4,Competitors!$A$27:$E$38,2,FALSE)</f>
        <v>Lola</v>
      </c>
      <c r="D4" t="str">
        <f>VLOOKUP($A4,Competitors!$A$27:$E$38,3,FALSE)</f>
        <v>Simpson</v>
      </c>
      <c r="E4" t="str">
        <f>VLOOKUP($A4,Competitors!$A$27:$E$38,5,FALSE)</f>
        <v>Leweston Pentathlon Academy</v>
      </c>
      <c r="F4" s="6">
        <v>6.053240740740741E-3</v>
      </c>
      <c r="G4">
        <v>3</v>
      </c>
    </row>
    <row r="5" spans="1:7">
      <c r="A5" s="2">
        <v>2</v>
      </c>
      <c r="B5" t="str">
        <f>VLOOKUP($A5,Competitors!$A$27:$E$38,4,FALSE)</f>
        <v>Under 17 Girls</v>
      </c>
      <c r="C5" t="str">
        <f>VLOOKUP($A5,Competitors!$A$27:$E$38,2,FALSE)</f>
        <v>Freya</v>
      </c>
      <c r="D5" t="str">
        <f>VLOOKUP($A5,Competitors!$A$27:$E$38,3,FALSE)</f>
        <v>Dencher</v>
      </c>
      <c r="E5" t="str">
        <f>VLOOKUP($A5,Competitors!$A$27:$E$38,5,FALSE)</f>
        <v>Leweston Pentathlon Academy</v>
      </c>
      <c r="F5" s="6">
        <v>6.122685185185185E-3</v>
      </c>
      <c r="G5">
        <v>4</v>
      </c>
    </row>
    <row r="6" spans="1:7">
      <c r="A6" s="2">
        <v>8</v>
      </c>
      <c r="B6" t="str">
        <f>VLOOKUP($A6,Competitors!$A$27:$E$38,4,FALSE)</f>
        <v>Under 17 Girls</v>
      </c>
      <c r="C6" t="str">
        <f>VLOOKUP($A6,Competitors!$A$27:$E$38,2,FALSE)</f>
        <v>Amelie</v>
      </c>
      <c r="D6" t="str">
        <f>VLOOKUP($A6,Competitors!$A$27:$E$38,3,FALSE)</f>
        <v>Smith</v>
      </c>
      <c r="E6" t="str">
        <f>VLOOKUP($A6,Competitors!$A$27:$E$38,5,FALSE)</f>
        <v>Wessex Wyverns</v>
      </c>
      <c r="F6" s="6">
        <v>6.2731481481481484E-3</v>
      </c>
      <c r="G6">
        <v>5</v>
      </c>
    </row>
    <row r="7" spans="1:7">
      <c r="A7" s="2">
        <v>7</v>
      </c>
      <c r="B7" t="str">
        <f>VLOOKUP($A7,Competitors!$A$27:$E$38,4,FALSE)</f>
        <v>Under 17 Girls</v>
      </c>
      <c r="C7" t="str">
        <f>VLOOKUP($A7,Competitors!$A$27:$E$38,2,FALSE)</f>
        <v>Darcy</v>
      </c>
      <c r="D7" t="str">
        <f>VLOOKUP($A7,Competitors!$A$27:$E$38,3,FALSE)</f>
        <v>Simpson</v>
      </c>
      <c r="E7" t="str">
        <f>VLOOKUP($A7,Competitors!$A$27:$E$38,5,FALSE)</f>
        <v>Leweston Pentathlon Academy</v>
      </c>
      <c r="F7" s="6">
        <v>6.3425925925925924E-3</v>
      </c>
      <c r="G7">
        <v>6</v>
      </c>
    </row>
    <row r="8" spans="1:7">
      <c r="A8" s="2">
        <v>11</v>
      </c>
      <c r="B8" t="str">
        <f>VLOOKUP($A8,Competitors!$A$27:$E$38,4,FALSE)</f>
        <v>Junior Women</v>
      </c>
      <c r="C8" t="str">
        <f>VLOOKUP($A8,Competitors!$A$27:$E$38,2,FALSE)</f>
        <v>Rebecca</v>
      </c>
      <c r="D8" t="str">
        <f>VLOOKUP($A8,Competitors!$A$27:$E$38,3,FALSE)</f>
        <v>Flack</v>
      </c>
      <c r="E8" t="str">
        <f>VLOOKUP($A8,Competitors!$A$27:$E$38,5,FALSE)</f>
        <v>Leweston Pentathlon Academy</v>
      </c>
      <c r="F8" s="6">
        <v>6.6203703703703702E-3</v>
      </c>
      <c r="G8">
        <v>7</v>
      </c>
    </row>
    <row r="9" spans="1:7">
      <c r="A9" s="2">
        <v>10</v>
      </c>
      <c r="B9" t="str">
        <f>VLOOKUP($A9,Competitors!$A$27:$E$38,4,FALSE)</f>
        <v>Under 19 Girls</v>
      </c>
      <c r="C9" t="str">
        <f>VLOOKUP($A9,Competitors!$A$27:$E$38,2,FALSE)</f>
        <v>Phoebe</v>
      </c>
      <c r="D9" t="str">
        <f>VLOOKUP($A9,Competitors!$A$27:$E$38,3,FALSE)</f>
        <v>Phillips</v>
      </c>
      <c r="E9" t="str">
        <f>VLOOKUP($A9,Competitors!$A$27:$E$38,5,FALSE)</f>
        <v>Monkton Combe Pentathlon</v>
      </c>
      <c r="F9" s="6">
        <v>6.875E-3</v>
      </c>
      <c r="G9">
        <v>8</v>
      </c>
    </row>
    <row r="10" spans="1:7">
      <c r="A10" s="2">
        <v>4</v>
      </c>
      <c r="B10" t="str">
        <f>VLOOKUP($A10,Competitors!$A$27:$E$38,4,FALSE)</f>
        <v>Under 17 Girls</v>
      </c>
      <c r="C10" t="str">
        <f>VLOOKUP($A10,Competitors!$A$27:$E$38,2,FALSE)</f>
        <v>Lulu</v>
      </c>
      <c r="D10" t="str">
        <f>VLOOKUP($A10,Competitors!$A$27:$E$38,3,FALSE)</f>
        <v>Lovell</v>
      </c>
      <c r="E10" t="str">
        <f>VLOOKUP($A10,Competitors!$A$27:$E$38,5,FALSE)</f>
        <v>Leweston Pentathlon Academy</v>
      </c>
      <c r="F10" s="6" t="s">
        <v>275</v>
      </c>
    </row>
    <row r="11" spans="1:7">
      <c r="A11" s="2">
        <v>1</v>
      </c>
      <c r="B11" t="str">
        <f>VLOOKUP($A11,Competitors!$A$27:$E$38,4,FALSE)</f>
        <v>Under 17 Girls</v>
      </c>
      <c r="C11" t="str">
        <f>VLOOKUP($A11,Competitors!$A$27:$E$38,2,FALSE)</f>
        <v>Mirianthi</v>
      </c>
      <c r="D11" t="str">
        <f>VLOOKUP($A11,Competitors!$A$27:$E$38,3,FALSE)</f>
        <v>Crossey</v>
      </c>
      <c r="E11" t="str">
        <f>VLOOKUP($A11,Competitors!$A$27:$E$38,5,FALSE)</f>
        <v xml:space="preserve">Leweston Pentathlon Acadamy </v>
      </c>
      <c r="F11" s="6" t="s">
        <v>129</v>
      </c>
    </row>
    <row r="12" spans="1:7">
      <c r="A12" s="2">
        <v>5</v>
      </c>
      <c r="B12" t="str">
        <f>VLOOKUP($A12,Competitors!$A$27:$E$38,4,FALSE)</f>
        <v>Under 17 Girls</v>
      </c>
      <c r="C12" t="str">
        <f>VLOOKUP($A12,Competitors!$A$27:$E$38,2,FALSE)</f>
        <v>Matilda-mae</v>
      </c>
      <c r="D12" t="str">
        <f>VLOOKUP($A12,Competitors!$A$27:$E$38,3,FALSE)</f>
        <v>Matthews</v>
      </c>
      <c r="E12" t="str">
        <f>VLOOKUP($A12,Competitors!$A$27:$E$38,5,FALSE)</f>
        <v>Target Sport Burntwood</v>
      </c>
      <c r="F12" s="6" t="s">
        <v>129</v>
      </c>
    </row>
    <row r="13" spans="1:7">
      <c r="A13" s="2">
        <v>9</v>
      </c>
      <c r="B13" t="str">
        <f>VLOOKUP($A13,Competitors!$A$27:$E$38,4,FALSE)</f>
        <v>Under 17 Girls</v>
      </c>
      <c r="C13" t="str">
        <f>VLOOKUP($A13,Competitors!$A$27:$E$38,2,FALSE)</f>
        <v>Bella</v>
      </c>
      <c r="D13" t="str">
        <f>VLOOKUP($A13,Competitors!$A$27:$E$38,3,FALSE)</f>
        <v>Whitelaw</v>
      </c>
      <c r="E13" t="str">
        <f>VLOOKUP($A13,Competitors!$A$27:$E$38,5,FALSE)</f>
        <v>Leweston Pentathlon Academy</v>
      </c>
      <c r="F13" s="6" t="s">
        <v>129</v>
      </c>
    </row>
    <row r="14" spans="1:7">
      <c r="A14" s="11"/>
      <c r="F14" s="6"/>
    </row>
    <row r="15" spans="1:7">
      <c r="A15" s="11"/>
      <c r="F15" s="6"/>
    </row>
    <row r="16" spans="1:7">
      <c r="A16" s="11"/>
      <c r="F16" s="6"/>
    </row>
    <row r="17" spans="1:7">
      <c r="A17" s="11"/>
      <c r="F17" s="6"/>
    </row>
    <row r="18" spans="1:7">
      <c r="A18" s="11"/>
      <c r="F18" s="6"/>
    </row>
    <row r="19" spans="1:7">
      <c r="A19" s="11"/>
      <c r="F19" s="6"/>
    </row>
    <row r="20" spans="1:7">
      <c r="A20" s="5"/>
      <c r="F20" s="6"/>
    </row>
    <row r="21" spans="1:7">
      <c r="A21" s="5"/>
      <c r="F21" s="6"/>
    </row>
    <row r="22" spans="1:7">
      <c r="A22" s="5"/>
      <c r="F22" s="6"/>
    </row>
    <row r="23" spans="1:7">
      <c r="A23" s="5"/>
      <c r="F23" s="6"/>
    </row>
    <row r="24" spans="1:7">
      <c r="B24" s="1"/>
      <c r="F24" s="6"/>
    </row>
    <row r="25" spans="1:7">
      <c r="A25" t="s">
        <v>24</v>
      </c>
      <c r="B25" s="1"/>
      <c r="F25" s="6"/>
    </row>
    <row r="26" spans="1:7">
      <c r="B26" s="1"/>
      <c r="F26" s="6"/>
    </row>
    <row r="27" spans="1:7">
      <c r="A27" cm="1">
        <f t="array" ref="A27:F35">_xlfn._xlws.FILTER(A2:F21,B2:B21=A25)</f>
        <v>3</v>
      </c>
      <c r="B27" s="1" t="str">
        <v>Under 17 Girls</v>
      </c>
      <c r="C27" t="str">
        <v>Ffion</v>
      </c>
      <c r="D27" t="str">
        <v>Hills</v>
      </c>
      <c r="E27" t="str">
        <v>Leweston Pentathlon Academy</v>
      </c>
      <c r="F27" s="6">
        <v>5.9837962962962961E-3</v>
      </c>
      <c r="G27">
        <v>1</v>
      </c>
    </row>
    <row r="28" spans="1:7">
      <c r="A28">
        <v>6</v>
      </c>
      <c r="B28" s="1" t="str">
        <v>Under 17 Girls</v>
      </c>
      <c r="C28" t="str">
        <v>Lola</v>
      </c>
      <c r="D28" t="str">
        <v>Simpson</v>
      </c>
      <c r="E28" t="str">
        <v>Leweston Pentathlon Academy</v>
      </c>
      <c r="F28" s="6">
        <v>6.053240740740741E-3</v>
      </c>
      <c r="G28">
        <v>2</v>
      </c>
    </row>
    <row r="29" spans="1:7">
      <c r="A29">
        <v>2</v>
      </c>
      <c r="B29" s="1" t="str">
        <v>Under 17 Girls</v>
      </c>
      <c r="C29" t="str">
        <v>Freya</v>
      </c>
      <c r="D29" t="str">
        <v>Dencher</v>
      </c>
      <c r="E29" t="str">
        <v>Leweston Pentathlon Academy</v>
      </c>
      <c r="F29" s="6">
        <v>6.122685185185185E-3</v>
      </c>
      <c r="G29">
        <v>3</v>
      </c>
    </row>
    <row r="30" spans="1:7">
      <c r="A30">
        <v>8</v>
      </c>
      <c r="B30" t="str">
        <v>Under 17 Girls</v>
      </c>
      <c r="C30" t="str">
        <v>Amelie</v>
      </c>
      <c r="D30" t="str">
        <v>Smith</v>
      </c>
      <c r="E30" t="str">
        <v>Wessex Wyverns</v>
      </c>
      <c r="F30" s="6">
        <v>6.2731481481481484E-3</v>
      </c>
      <c r="G30">
        <v>4</v>
      </c>
    </row>
    <row r="31" spans="1:7">
      <c r="A31">
        <v>7</v>
      </c>
      <c r="B31" t="str">
        <v>Under 17 Girls</v>
      </c>
      <c r="C31" t="str">
        <v>Darcy</v>
      </c>
      <c r="D31" t="str">
        <v>Simpson</v>
      </c>
      <c r="E31" t="str">
        <v>Leweston Pentathlon Academy</v>
      </c>
      <c r="F31" s="6">
        <v>6.3425925925925924E-3</v>
      </c>
      <c r="G31">
        <v>5</v>
      </c>
    </row>
    <row r="32" spans="1:7">
      <c r="A32">
        <v>4</v>
      </c>
      <c r="B32" s="1" t="str">
        <v>Under 17 Girls</v>
      </c>
      <c r="C32" t="str">
        <v>Lulu</v>
      </c>
      <c r="D32" t="str">
        <v>Lovell</v>
      </c>
      <c r="E32" t="str">
        <v>Leweston Pentathlon Academy</v>
      </c>
      <c r="F32" s="6" t="str">
        <v>RTD</v>
      </c>
      <c r="G32">
        <v>6</v>
      </c>
    </row>
    <row r="33" spans="1:7">
      <c r="A33">
        <v>1</v>
      </c>
      <c r="B33" s="1" t="str">
        <v>Under 17 Girls</v>
      </c>
      <c r="C33" t="str">
        <v>Mirianthi</v>
      </c>
      <c r="D33" t="str">
        <v>Crossey</v>
      </c>
      <c r="E33" t="str">
        <v xml:space="preserve">Leweston Pentathlon Acadamy </v>
      </c>
      <c r="F33" s="6" t="str">
        <v>DNS</v>
      </c>
      <c r="G33">
        <v>7</v>
      </c>
    </row>
    <row r="34" spans="1:7">
      <c r="A34">
        <v>5</v>
      </c>
      <c r="B34" s="1" t="str">
        <v>Under 17 Girls</v>
      </c>
      <c r="C34" t="str">
        <v>Matilda-mae</v>
      </c>
      <c r="D34" t="str">
        <v>Matthews</v>
      </c>
      <c r="E34" t="str">
        <v>Target Sport Burntwood</v>
      </c>
      <c r="F34" s="6" t="str">
        <v>DNS</v>
      </c>
      <c r="G34">
        <v>8</v>
      </c>
    </row>
    <row r="35" spans="1:7">
      <c r="A35">
        <v>9</v>
      </c>
      <c r="B35" s="1" t="str">
        <v>Under 17 Girls</v>
      </c>
      <c r="C35" t="str">
        <v>Bella</v>
      </c>
      <c r="D35" t="str">
        <v>Whitelaw</v>
      </c>
      <c r="E35" t="str">
        <v>Leweston Pentathlon Academy</v>
      </c>
      <c r="F35" s="6" t="str">
        <v>DNS</v>
      </c>
      <c r="G35">
        <v>9</v>
      </c>
    </row>
    <row r="36" spans="1:7">
      <c r="B36" s="1"/>
      <c r="F36" s="6"/>
    </row>
    <row r="37" spans="1:7">
      <c r="A37" s="2" t="s">
        <v>22</v>
      </c>
      <c r="B37" s="1"/>
      <c r="F37" s="6"/>
    </row>
    <row r="38" spans="1:7">
      <c r="B38" s="1"/>
      <c r="F38" s="6"/>
    </row>
    <row r="39" spans="1:7">
      <c r="A39" cm="1">
        <f t="array" ref="A39:F40">_xlfn._xlws.FILTER(A2:F22,B2:B22=A37)</f>
        <v>12</v>
      </c>
      <c r="B39" s="1" t="str">
        <v>Under 19 Girls</v>
      </c>
      <c r="C39" t="str">
        <v>Izzy</v>
      </c>
      <c r="D39" t="str">
        <v>Whittle</v>
      </c>
      <c r="E39" t="str">
        <v>Leweston Pentathlon Academy</v>
      </c>
      <c r="F39" s="6">
        <v>5.8217592592592592E-3</v>
      </c>
      <c r="G39">
        <v>1</v>
      </c>
    </row>
    <row r="40" spans="1:7">
      <c r="A40">
        <v>10</v>
      </c>
      <c r="B40" s="1" t="str">
        <v>Under 19 Girls</v>
      </c>
      <c r="C40" t="str">
        <v>Phoebe</v>
      </c>
      <c r="D40" t="str">
        <v>Phillips</v>
      </c>
      <c r="E40" t="str">
        <v>Monkton Combe Pentathlon</v>
      </c>
      <c r="F40" s="6">
        <v>6.875E-3</v>
      </c>
      <c r="G40">
        <v>2</v>
      </c>
    </row>
    <row r="41" spans="1:7">
      <c r="B41" s="1"/>
      <c r="F41" s="6"/>
    </row>
    <row r="42" spans="1:7">
      <c r="B42" s="1"/>
      <c r="F42" s="6"/>
    </row>
    <row r="43" spans="1:7">
      <c r="F43" s="6"/>
    </row>
    <row r="44" spans="1:7">
      <c r="F44" s="6"/>
    </row>
    <row r="45" spans="1:7">
      <c r="A45" t="s">
        <v>76</v>
      </c>
      <c r="F45" s="6"/>
    </row>
    <row r="46" spans="1:7">
      <c r="F46" s="6"/>
    </row>
    <row r="47" spans="1:7">
      <c r="A47" cm="1">
        <f t="array" ref="A47:F47">_xlfn._xlws.FILTER($A$2:$F$22,$B$2:$B$22=A45)</f>
        <v>11</v>
      </c>
      <c r="B47" t="str">
        <v>Junior Women</v>
      </c>
      <c r="C47" t="str">
        <v>Rebecca</v>
      </c>
      <c r="D47" t="str">
        <v>Flack</v>
      </c>
      <c r="E47" t="str">
        <v>Leweston Pentathlon Academy</v>
      </c>
      <c r="F47" s="6">
        <v>6.6203703703703702E-3</v>
      </c>
      <c r="G47">
        <v>1</v>
      </c>
    </row>
    <row r="48" spans="1:7">
      <c r="F48" s="6"/>
    </row>
    <row r="49" spans="1:6">
      <c r="A49" s="7"/>
      <c r="F49" s="6"/>
    </row>
    <row r="50" spans="1:6">
      <c r="F50" s="6"/>
    </row>
    <row r="51" spans="1:6">
      <c r="F51" s="6"/>
    </row>
    <row r="52" spans="1:6">
      <c r="F52" s="6"/>
    </row>
    <row r="55" spans="1:6">
      <c r="D55" t="s">
        <v>5</v>
      </c>
    </row>
    <row r="57" spans="1:6">
      <c r="D57" t="s">
        <v>24</v>
      </c>
    </row>
    <row r="58" spans="1:6">
      <c r="C58" t="s">
        <v>70</v>
      </c>
    </row>
    <row r="59" spans="1:6">
      <c r="C59" t="str">
        <f t="shared" ref="C59:F61" si="0">C27</f>
        <v>Ffion</v>
      </c>
      <c r="D59" t="str">
        <f t="shared" si="0"/>
        <v>Hills</v>
      </c>
      <c r="E59" t="str">
        <f t="shared" si="0"/>
        <v>Leweston Pentathlon Academy</v>
      </c>
      <c r="F59" s="6">
        <f t="shared" si="0"/>
        <v>5.9837962962962961E-3</v>
      </c>
    </row>
    <row r="60" spans="1:6">
      <c r="C60" t="str">
        <f t="shared" si="0"/>
        <v>Lola</v>
      </c>
      <c r="D60" t="str">
        <f t="shared" si="0"/>
        <v>Simpson</v>
      </c>
      <c r="E60" t="str">
        <f t="shared" si="0"/>
        <v>Leweston Pentathlon Academy</v>
      </c>
      <c r="F60" s="6">
        <f t="shared" si="0"/>
        <v>6.053240740740741E-3</v>
      </c>
    </row>
    <row r="61" spans="1:6">
      <c r="C61" t="str">
        <f t="shared" si="0"/>
        <v>Freya</v>
      </c>
      <c r="D61" t="str">
        <f t="shared" si="0"/>
        <v>Dencher</v>
      </c>
      <c r="E61" t="str">
        <f t="shared" si="0"/>
        <v>Leweston Pentathlon Academy</v>
      </c>
      <c r="F61" s="6">
        <f t="shared" si="0"/>
        <v>6.122685185185185E-3</v>
      </c>
    </row>
    <row r="62" spans="1:6">
      <c r="F62" s="1">
        <f>SUM(F59:F61)</f>
        <v>1.8159722222222223E-2</v>
      </c>
    </row>
    <row r="66" spans="6:6">
      <c r="F66" s="6"/>
    </row>
    <row r="67" spans="6:6">
      <c r="F67" s="6"/>
    </row>
    <row r="68" spans="6:6">
      <c r="F68" s="6"/>
    </row>
    <row r="69" spans="6:6">
      <c r="F69" s="1"/>
    </row>
  </sheetData>
  <pageMargins left="0.7" right="0.7" top="0.75" bottom="0.75" header="0.3" footer="0.3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5EF8E-FA47-4F58-9342-9B92E0AFD3C1}">
  <sheetPr>
    <pageSetUpPr fitToPage="1"/>
  </sheetPr>
  <dimension ref="A2:G67"/>
  <sheetViews>
    <sheetView topLeftCell="A27" workbookViewId="0">
      <selection activeCell="A15" sqref="A15:G60"/>
    </sheetView>
  </sheetViews>
  <sheetFormatPr defaultRowHeight="14.4"/>
  <cols>
    <col min="2" max="2" width="13.6640625" customWidth="1"/>
    <col min="3" max="3" width="26.33203125" customWidth="1"/>
    <col min="4" max="4" width="20.21875" customWidth="1"/>
    <col min="5" max="5" width="21.5546875" customWidth="1"/>
  </cols>
  <sheetData>
    <row r="2" spans="1:6">
      <c r="A2">
        <v>4</v>
      </c>
      <c r="B2" t="str">
        <f>VLOOKUP($A2,Competitors!$A$41:$E$50,4,FALSE)</f>
        <v>Under 9 Boys</v>
      </c>
      <c r="C2" t="str">
        <f>VLOOKUP($A2,Competitors!$A$41:$E$50,2,FALSE)</f>
        <v>Frederick</v>
      </c>
      <c r="D2" t="str">
        <f>VLOOKUP($A2,Competitors!$A$41:$E$50,3,FALSE)</f>
        <v>Sim</v>
      </c>
      <c r="E2" t="str">
        <f>VLOOKUP($A2,Competitors!$A$41:$E$50,5,FALSE)</f>
        <v>Monkton Combe Pentathlon</v>
      </c>
      <c r="F2" s="6">
        <v>2.0254629629629629E-3</v>
      </c>
    </row>
    <row r="3" spans="1:6">
      <c r="A3">
        <v>1</v>
      </c>
      <c r="B3" t="str">
        <f>VLOOKUP($A3,Competitors!$A$41:$E$50,4,FALSE)</f>
        <v>Under 9 Boys</v>
      </c>
      <c r="C3" t="str">
        <f>VLOOKUP($A3,Competitors!$A$41:$E$50,2,FALSE)</f>
        <v>Kian</v>
      </c>
      <c r="D3" t="str">
        <f>VLOOKUP($A3,Competitors!$A$41:$E$50,3,FALSE)</f>
        <v>Acuavera</v>
      </c>
      <c r="E3" t="str">
        <f>VLOOKUP($A3,Competitors!$A$41:$E$50,5,FALSE)</f>
        <v>Wessex Wyvern MPC</v>
      </c>
      <c r="F3" s="6">
        <v>2.1180555555555558E-3</v>
      </c>
    </row>
    <row r="4" spans="1:6">
      <c r="A4">
        <v>8</v>
      </c>
      <c r="B4" t="str">
        <f>VLOOKUP($A4,Competitors!$A$41:$E$50,4,FALSE)</f>
        <v>Under 9 Girls</v>
      </c>
      <c r="C4" t="str">
        <f>VLOOKUP($A4,Competitors!$A$41:$E$50,2,FALSE)</f>
        <v>Millie</v>
      </c>
      <c r="D4" t="str">
        <f>VLOOKUP($A4,Competitors!$A$41:$E$50,3,FALSE)</f>
        <v>Hunt</v>
      </c>
      <c r="E4" t="str">
        <f>VLOOKUP($A4,Competitors!$A$41:$E$50,5,FALSE)</f>
        <v>Wessex Wyverns</v>
      </c>
      <c r="F4" s="6">
        <v>2.2685185185185187E-3</v>
      </c>
    </row>
    <row r="5" spans="1:6">
      <c r="A5">
        <v>9</v>
      </c>
      <c r="B5" t="str">
        <f>VLOOKUP($A5,Competitors!$A$41:$E$50,4,FALSE)</f>
        <v>Under 9 Girls</v>
      </c>
      <c r="C5" t="str">
        <f>VLOOKUP($A5,Competitors!$A$41:$E$50,2,FALSE)</f>
        <v>Mya</v>
      </c>
      <c r="D5" t="str">
        <f>VLOOKUP($A5,Competitors!$A$41:$E$50,3,FALSE)</f>
        <v>Keightley</v>
      </c>
      <c r="E5" t="str">
        <f>VLOOKUP($A5,Competitors!$A$41:$E$50,5,FALSE)</f>
        <v>Unaffiliated</v>
      </c>
      <c r="F5" s="6">
        <v>2.2800925925925927E-3</v>
      </c>
    </row>
    <row r="6" spans="1:6">
      <c r="A6">
        <v>6</v>
      </c>
      <c r="B6" t="str">
        <f>VLOOKUP($A6,Competitors!$A$41:$E$50,4,FALSE)</f>
        <v>Under 9 Girls</v>
      </c>
      <c r="C6" t="str">
        <f>VLOOKUP($A6,Competitors!$A$41:$E$50,2,FALSE)</f>
        <v>Holly</v>
      </c>
      <c r="D6" t="str">
        <f>VLOOKUP($A6,Competitors!$A$41:$E$50,3,FALSE)</f>
        <v>Brayton</v>
      </c>
      <c r="E6" t="str">
        <f>VLOOKUP($A6,Competitors!$A$41:$E$50,5,FALSE)</f>
        <v xml:space="preserve">Wessex Wyvern </v>
      </c>
      <c r="F6" s="6">
        <v>2.3263888888888887E-3</v>
      </c>
    </row>
    <row r="7" spans="1:6">
      <c r="A7">
        <v>7</v>
      </c>
      <c r="B7" t="str">
        <f>VLOOKUP($A7,Competitors!$A$41:$E$50,4,FALSE)</f>
        <v>Under 9 Girls</v>
      </c>
      <c r="C7" t="str">
        <f>VLOOKUP($A7,Competitors!$A$41:$E$50,2,FALSE)</f>
        <v>Rosie</v>
      </c>
      <c r="D7" t="str">
        <f>VLOOKUP($A7,Competitors!$A$41:$E$50,3,FALSE)</f>
        <v>Burge</v>
      </c>
      <c r="E7" t="str">
        <f>VLOOKUP($A7,Competitors!$A$41:$E$50,5,FALSE)</f>
        <v>Unaffiliated</v>
      </c>
      <c r="F7" s="6">
        <v>2.5810185185185185E-3</v>
      </c>
    </row>
    <row r="8" spans="1:6">
      <c r="A8">
        <v>2</v>
      </c>
      <c r="B8" t="str">
        <f>VLOOKUP($A8,Competitors!$A$41:$E$50,4,FALSE)</f>
        <v>Under 9 Boys</v>
      </c>
      <c r="C8" t="str">
        <f>VLOOKUP($A8,Competitors!$A$41:$E$50,2,FALSE)</f>
        <v>Arthur</v>
      </c>
      <c r="D8" t="str">
        <f>VLOOKUP($A8,Competitors!$A$41:$E$50,3,FALSE)</f>
        <v>Bailey</v>
      </c>
      <c r="E8" t="str">
        <f>VLOOKUP($A8,Competitors!$A$41:$E$50,5,FALSE)</f>
        <v xml:space="preserve">Leweston Pentathlon Acadamy </v>
      </c>
      <c r="F8" s="6">
        <v>2.8356481481481483E-3</v>
      </c>
    </row>
    <row r="9" spans="1:6">
      <c r="A9">
        <v>3</v>
      </c>
      <c r="B9" t="str">
        <f>VLOOKUP($A9,Competitors!$A$41:$E$50,4,FALSE)</f>
        <v>Under 9 Boys</v>
      </c>
      <c r="C9" t="str">
        <f>VLOOKUP($A9,Competitors!$A$41:$E$50,2,FALSE)</f>
        <v>Hamish</v>
      </c>
      <c r="D9" t="str">
        <f>VLOOKUP($A9,Competitors!$A$41:$E$50,3,FALSE)</f>
        <v>Cunningham</v>
      </c>
      <c r="E9" t="str">
        <f>VLOOKUP($A9,Competitors!$A$41:$E$50,5,FALSE)</f>
        <v>Wessex Wyvern MPC</v>
      </c>
      <c r="F9" s="6">
        <v>2.8587962962962963E-3</v>
      </c>
    </row>
    <row r="10" spans="1:6">
      <c r="A10">
        <v>5</v>
      </c>
      <c r="B10" t="str">
        <f>VLOOKUP($A10,Competitors!$A$41:$E$50,4,FALSE)</f>
        <v>Under 9 Boys</v>
      </c>
      <c r="C10" t="str">
        <f>VLOOKUP($A10,Competitors!$A$41:$E$50,2,FALSE)</f>
        <v>Athelstan</v>
      </c>
      <c r="D10" t="str">
        <f>VLOOKUP($A10,Competitors!$A$41:$E$50,3,FALSE)</f>
        <v>Webb</v>
      </c>
      <c r="E10" t="str">
        <f>VLOOKUP($A10,Competitors!$A$41:$E$50,5,FALSE)</f>
        <v>Unaffiliated</v>
      </c>
      <c r="F10" s="6">
        <v>3.5763888888888889E-3</v>
      </c>
    </row>
    <row r="11" spans="1:6">
      <c r="A11">
        <v>10</v>
      </c>
      <c r="B11" t="str">
        <f>VLOOKUP($A11,Competitors!$A$41:$E$50,4,FALSE)</f>
        <v>Under 9 Girls</v>
      </c>
      <c r="C11" t="str">
        <f>VLOOKUP($A11,Competitors!$A$41:$E$50,2,FALSE)</f>
        <v>Ella</v>
      </c>
      <c r="D11" t="str">
        <f>VLOOKUP($A11,Competitors!$A$41:$E$50,3,FALSE)</f>
        <v>Warren</v>
      </c>
      <c r="E11" t="str">
        <f>VLOOKUP($A11,Competitors!$A$41:$E$50,5,FALSE)</f>
        <v>Wessex Wyvern MPC</v>
      </c>
      <c r="F11" s="6">
        <v>3.6921296296296298E-3</v>
      </c>
    </row>
    <row r="12" spans="1:6">
      <c r="F12" s="6"/>
    </row>
    <row r="13" spans="1:6">
      <c r="F13" s="6"/>
    </row>
    <row r="14" spans="1:6">
      <c r="F14" s="4"/>
    </row>
    <row r="15" spans="1:6">
      <c r="A15" t="s">
        <v>173</v>
      </c>
      <c r="F15" s="4"/>
    </row>
    <row r="17" spans="1:7">
      <c r="A17" cm="1">
        <f t="array" ref="A17:F21">_xlfn._xlws.FILTER($A$2:$F$12,$B$2:$B$12=A15)</f>
        <v>4</v>
      </c>
      <c r="B17" t="str">
        <v>Under 9 Boys</v>
      </c>
      <c r="C17" t="str">
        <v>Frederick</v>
      </c>
      <c r="D17" t="str">
        <v>Sim</v>
      </c>
      <c r="E17" t="str">
        <v>Monkton Combe Pentathlon</v>
      </c>
      <c r="F17" s="6">
        <v>2.0254629629629629E-3</v>
      </c>
      <c r="G17">
        <v>1</v>
      </c>
    </row>
    <row r="18" spans="1:7">
      <c r="A18">
        <v>1</v>
      </c>
      <c r="B18" t="str">
        <v>Under 9 Boys</v>
      </c>
      <c r="C18" t="str">
        <v>Kian</v>
      </c>
      <c r="D18" t="str">
        <v>Acuavera</v>
      </c>
      <c r="E18" t="str">
        <v>Wessex Wyvern MPC</v>
      </c>
      <c r="F18" s="6">
        <v>2.1180555555555558E-3</v>
      </c>
      <c r="G18">
        <v>2</v>
      </c>
    </row>
    <row r="19" spans="1:7">
      <c r="A19">
        <v>2</v>
      </c>
      <c r="B19" t="str">
        <v>Under 9 Boys</v>
      </c>
      <c r="C19" t="str">
        <v>Arthur</v>
      </c>
      <c r="D19" t="str">
        <v>Bailey</v>
      </c>
      <c r="E19" t="str">
        <v xml:space="preserve">Leweston Pentathlon Acadamy </v>
      </c>
      <c r="F19" s="6">
        <v>2.8356481481481483E-3</v>
      </c>
      <c r="G19">
        <v>3</v>
      </c>
    </row>
    <row r="20" spans="1:7">
      <c r="A20">
        <v>3</v>
      </c>
      <c r="B20" t="str">
        <v>Under 9 Boys</v>
      </c>
      <c r="C20" t="str">
        <v>Hamish</v>
      </c>
      <c r="D20" t="str">
        <v>Cunningham</v>
      </c>
      <c r="E20" t="str">
        <v>Wessex Wyvern MPC</v>
      </c>
      <c r="F20" s="6">
        <v>2.8587962962962963E-3</v>
      </c>
      <c r="G20">
        <v>4</v>
      </c>
    </row>
    <row r="21" spans="1:7">
      <c r="A21">
        <v>5</v>
      </c>
      <c r="B21" t="str">
        <v>Under 9 Boys</v>
      </c>
      <c r="C21" t="str">
        <v>Athelstan</v>
      </c>
      <c r="D21" t="str">
        <v>Webb</v>
      </c>
      <c r="E21" t="str">
        <v>Unaffiliated</v>
      </c>
      <c r="F21" s="6">
        <v>3.5763888888888889E-3</v>
      </c>
      <c r="G21">
        <v>5</v>
      </c>
    </row>
    <row r="22" spans="1:7">
      <c r="F22" s="6"/>
    </row>
    <row r="23" spans="1:7">
      <c r="F23" s="6"/>
    </row>
    <row r="24" spans="1:7">
      <c r="F24" s="6"/>
    </row>
    <row r="25" spans="1:7">
      <c r="F25" s="6"/>
    </row>
    <row r="26" spans="1:7">
      <c r="F26" s="6"/>
    </row>
    <row r="27" spans="1:7">
      <c r="F27" s="6"/>
    </row>
    <row r="28" spans="1:7">
      <c r="F28" s="6"/>
    </row>
    <row r="29" spans="1:7">
      <c r="F29" s="6"/>
    </row>
    <row r="30" spans="1:7">
      <c r="F30" s="6"/>
    </row>
    <row r="31" spans="1:7">
      <c r="F31" s="6"/>
    </row>
    <row r="32" spans="1:7">
      <c r="A32" t="s">
        <v>181</v>
      </c>
      <c r="F32" s="6"/>
    </row>
    <row r="33" spans="1:7">
      <c r="F33" s="6"/>
    </row>
    <row r="34" spans="1:7">
      <c r="A34" cm="1">
        <f t="array" ref="A34:F38">_xlfn._xlws.FILTER($A$2:$F$12,$B$2:$B$12=A32)</f>
        <v>8</v>
      </c>
      <c r="B34" t="str">
        <v>Under 9 Girls</v>
      </c>
      <c r="C34" t="str">
        <v>Millie</v>
      </c>
      <c r="D34" t="str">
        <v>Hunt</v>
      </c>
      <c r="E34" t="str">
        <v>Wessex Wyverns</v>
      </c>
      <c r="F34" s="6">
        <v>2.2685185185185187E-3</v>
      </c>
      <c r="G34">
        <v>1</v>
      </c>
    </row>
    <row r="35" spans="1:7">
      <c r="A35">
        <v>9</v>
      </c>
      <c r="B35" t="str">
        <v>Under 9 Girls</v>
      </c>
      <c r="C35" t="str">
        <v>Mya</v>
      </c>
      <c r="D35" t="str">
        <v>Keightley</v>
      </c>
      <c r="E35" t="str">
        <v>Unaffiliated</v>
      </c>
      <c r="F35" s="6">
        <v>2.2800925925925927E-3</v>
      </c>
      <c r="G35">
        <v>2</v>
      </c>
    </row>
    <row r="36" spans="1:7">
      <c r="A36">
        <v>6</v>
      </c>
      <c r="B36" t="str">
        <v>Under 9 Girls</v>
      </c>
      <c r="C36" t="str">
        <v>Holly</v>
      </c>
      <c r="D36" t="str">
        <v>Brayton</v>
      </c>
      <c r="E36" t="str">
        <v xml:space="preserve">Wessex Wyvern </v>
      </c>
      <c r="F36" s="6">
        <v>2.3263888888888887E-3</v>
      </c>
      <c r="G36">
        <v>3</v>
      </c>
    </row>
    <row r="37" spans="1:7">
      <c r="A37">
        <v>7</v>
      </c>
      <c r="B37" t="str">
        <v>Under 9 Girls</v>
      </c>
      <c r="C37" t="str">
        <v>Rosie</v>
      </c>
      <c r="D37" t="str">
        <v>Burge</v>
      </c>
      <c r="E37" t="str">
        <v>Unaffiliated</v>
      </c>
      <c r="F37" s="6">
        <v>2.5810185185185185E-3</v>
      </c>
      <c r="G37">
        <v>4</v>
      </c>
    </row>
    <row r="38" spans="1:7">
      <c r="A38">
        <v>10</v>
      </c>
      <c r="B38" t="str">
        <v>Under 9 Girls</v>
      </c>
      <c r="C38" t="str">
        <v>Ella</v>
      </c>
      <c r="D38" t="str">
        <v>Warren</v>
      </c>
      <c r="E38" t="str">
        <v>Wessex Wyvern MPC</v>
      </c>
      <c r="F38" s="6">
        <v>3.6921296296296298E-3</v>
      </c>
      <c r="G38">
        <v>5</v>
      </c>
    </row>
    <row r="39" spans="1:7">
      <c r="F39" s="6"/>
    </row>
    <row r="40" spans="1:7">
      <c r="F40" s="6"/>
    </row>
    <row r="41" spans="1:7">
      <c r="F41" s="6"/>
    </row>
    <row r="42" spans="1:7">
      <c r="F42" s="6"/>
    </row>
    <row r="43" spans="1:7">
      <c r="F43" s="6"/>
    </row>
    <row r="44" spans="1:7">
      <c r="F44" s="6"/>
    </row>
    <row r="46" spans="1:7" hidden="1">
      <c r="C46" t="s">
        <v>5</v>
      </c>
      <c r="D46" t="s">
        <v>173</v>
      </c>
    </row>
    <row r="47" spans="1:7" hidden="1">
      <c r="C47" s="7">
        <f>E48</f>
        <v>0</v>
      </c>
    </row>
    <row r="48" spans="1:7" hidden="1">
      <c r="F48" s="1"/>
    </row>
    <row r="49" spans="2:6" hidden="1">
      <c r="F49" s="1"/>
    </row>
    <row r="50" spans="2:6" hidden="1">
      <c r="F50" s="1"/>
    </row>
    <row r="51" spans="2:6" hidden="1">
      <c r="F51" s="1">
        <f>SUM(F48:F50)</f>
        <v>0</v>
      </c>
    </row>
    <row r="55" spans="2:6">
      <c r="C55" t="s">
        <v>5</v>
      </c>
      <c r="D55" t="s">
        <v>181</v>
      </c>
    </row>
    <row r="56" spans="2:6">
      <c r="C56" s="7" t="str">
        <f>E57</f>
        <v>Wessex Wyverns</v>
      </c>
    </row>
    <row r="57" spans="2:6">
      <c r="C57" t="str">
        <f>C34</f>
        <v>Millie</v>
      </c>
      <c r="D57" t="str">
        <f>D34</f>
        <v>Hunt</v>
      </c>
      <c r="E57" t="str">
        <f>E34</f>
        <v>Wessex Wyverns</v>
      </c>
      <c r="F57" s="1">
        <f>F34</f>
        <v>2.2685185185185187E-3</v>
      </c>
    </row>
    <row r="58" spans="2:6">
      <c r="C58" t="str">
        <f>C36</f>
        <v>Holly</v>
      </c>
      <c r="D58" t="str">
        <f t="shared" ref="D58:F58" si="0">D36</f>
        <v>Brayton</v>
      </c>
      <c r="E58" t="str">
        <f t="shared" si="0"/>
        <v xml:space="preserve">Wessex Wyvern </v>
      </c>
      <c r="F58" s="1">
        <f t="shared" si="0"/>
        <v>2.3263888888888887E-3</v>
      </c>
    </row>
    <row r="59" spans="2:6">
      <c r="C59" t="str">
        <f>C38</f>
        <v>Ella</v>
      </c>
      <c r="D59" t="str">
        <f t="shared" ref="D59:F59" si="1">D38</f>
        <v>Warren</v>
      </c>
      <c r="E59" t="str">
        <f t="shared" si="1"/>
        <v>Wessex Wyvern MPC</v>
      </c>
      <c r="F59" s="1">
        <f t="shared" si="1"/>
        <v>3.6921296296296298E-3</v>
      </c>
    </row>
    <row r="60" spans="2:6">
      <c r="F60" s="1">
        <f>SUM(F57:F59)</f>
        <v>8.2870370370370372E-3</v>
      </c>
    </row>
    <row r="63" spans="2:6">
      <c r="B63" s="7"/>
    </row>
    <row r="64" spans="2:6">
      <c r="E64" s="1"/>
    </row>
    <row r="65" spans="5:5">
      <c r="E65" s="1"/>
    </row>
    <row r="66" spans="5:5">
      <c r="E66" s="1"/>
    </row>
    <row r="67" spans="5:5">
      <c r="E67" s="1"/>
    </row>
  </sheetData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FD6E-8E78-4793-B121-F00556285B71}">
  <sheetPr>
    <pageSetUpPr fitToPage="1"/>
  </sheetPr>
  <dimension ref="A2:G67"/>
  <sheetViews>
    <sheetView topLeftCell="A27" workbookViewId="0">
      <selection activeCell="K42" sqref="K42"/>
    </sheetView>
  </sheetViews>
  <sheetFormatPr defaultRowHeight="14.4"/>
  <cols>
    <col min="2" max="2" width="13.6640625" customWidth="1"/>
    <col min="3" max="3" width="26.33203125" customWidth="1"/>
    <col min="4" max="4" width="20.21875" customWidth="1"/>
    <col min="5" max="5" width="29" customWidth="1"/>
  </cols>
  <sheetData>
    <row r="2" spans="1:6">
      <c r="A2">
        <v>10</v>
      </c>
      <c r="B2" t="str">
        <f>VLOOKUP($A2,Competitors!$A$52:$E$65,4,FALSE)</f>
        <v>Under 11 Boys</v>
      </c>
      <c r="C2" t="str">
        <f>VLOOKUP($A2,Competitors!$A$52:$E$65,2,FALSE)</f>
        <v>Arlo</v>
      </c>
      <c r="D2" t="str">
        <f>VLOOKUP($A2,Competitors!$A$52:$E$65,3,FALSE)</f>
        <v>Keightley</v>
      </c>
      <c r="E2" t="str">
        <f>VLOOKUP($A2,Competitors!$A$52:$E$65,5,FALSE)</f>
        <v>Unaffiliated</v>
      </c>
      <c r="F2" s="6">
        <v>2.7262731481481482E-3</v>
      </c>
    </row>
    <row r="3" spans="1:6">
      <c r="A3">
        <v>2</v>
      </c>
      <c r="B3" t="str">
        <f>VLOOKUP($A3,Competitors!$A$52:$E$65,4,FALSE)</f>
        <v>Under 11 Boys</v>
      </c>
      <c r="C3" t="str">
        <f>VLOOKUP($A3,Competitors!$A$52:$E$65,2,FALSE)</f>
        <v>Archie</v>
      </c>
      <c r="D3" t="str">
        <f>VLOOKUP($A3,Competitors!$A$52:$E$65,3,FALSE)</f>
        <v>Biddell</v>
      </c>
      <c r="E3" t="str">
        <f>VLOOKUP($A3,Competitors!$A$52:$E$65,5,FALSE)</f>
        <v>Unaffiliated</v>
      </c>
      <c r="F3" s="6">
        <v>2.7302083333333332E-3</v>
      </c>
    </row>
    <row r="4" spans="1:6">
      <c r="A4">
        <v>14</v>
      </c>
      <c r="B4" t="str">
        <f>VLOOKUP($A4,Competitors!$A$52:$E$65,4,FALSE)</f>
        <v>Under 11 Boys</v>
      </c>
      <c r="C4" t="str">
        <f>VLOOKUP($A4,Competitors!$A$52:$E$65,2,FALSE)</f>
        <v>Charlie</v>
      </c>
      <c r="D4" t="str">
        <f>VLOOKUP($A4,Competitors!$A$52:$E$65,3,FALSE)</f>
        <v>Willson</v>
      </c>
      <c r="E4" t="str">
        <f>VLOOKUP($A4,Competitors!$A$52:$E$65,5,FALSE)</f>
        <v>Unaffiliated</v>
      </c>
      <c r="F4" s="6">
        <v>2.8124999999999999E-3</v>
      </c>
    </row>
    <row r="5" spans="1:6">
      <c r="A5">
        <v>13</v>
      </c>
      <c r="B5" t="str">
        <f>VLOOKUP($A5,Competitors!$A$52:$E$65,4,FALSE)</f>
        <v>Under 11 Boys</v>
      </c>
      <c r="C5" t="str">
        <f>VLOOKUP($A5,Competitors!$A$52:$E$65,2,FALSE)</f>
        <v>Hugo</v>
      </c>
      <c r="D5" t="str">
        <f>VLOOKUP($A5,Competitors!$A$52:$E$65,3,FALSE)</f>
        <v>Schofield</v>
      </c>
      <c r="E5" t="str">
        <f>VLOOKUP($A5,Competitors!$A$52:$E$65,5,FALSE)</f>
        <v>Unaffiliated</v>
      </c>
      <c r="F5" s="6">
        <v>2.8587962962962963E-3</v>
      </c>
    </row>
    <row r="6" spans="1:6">
      <c r="A6">
        <v>4</v>
      </c>
      <c r="B6" t="str">
        <f>VLOOKUP($A6,Competitors!$A$52:$E$65,4,FALSE)</f>
        <v>Under 11 Boys</v>
      </c>
      <c r="C6" t="str">
        <f>VLOOKUP($A6,Competitors!$A$52:$E$65,2,FALSE)</f>
        <v>Gus</v>
      </c>
      <c r="D6" t="str">
        <f>VLOOKUP($A6,Competitors!$A$52:$E$65,3,FALSE)</f>
        <v>Bradley</v>
      </c>
      <c r="E6" t="str">
        <f>VLOOKUP($A6,Competitors!$A$52:$E$65,5,FALSE)</f>
        <v>Hazlegrove Preparatory School</v>
      </c>
      <c r="F6" s="6">
        <v>3.0208333333333333E-3</v>
      </c>
    </row>
    <row r="7" spans="1:6">
      <c r="A7">
        <v>11</v>
      </c>
      <c r="B7" t="str">
        <f>VLOOKUP($A7,Competitors!$A$52:$E$65,4,FALSE)</f>
        <v>Under 11 Boys</v>
      </c>
      <c r="C7" t="str">
        <f>VLOOKUP($A7,Competitors!$A$52:$E$65,2,FALSE)</f>
        <v>Blake</v>
      </c>
      <c r="D7" t="str">
        <f>VLOOKUP($A7,Competitors!$A$52:$E$65,3,FALSE)</f>
        <v>Morgan</v>
      </c>
      <c r="E7" t="str">
        <f>VLOOKUP($A7,Competitors!$A$52:$E$65,5,FALSE)</f>
        <v>Wessex Wyverns</v>
      </c>
      <c r="F7" s="6">
        <v>3.0439814814814813E-3</v>
      </c>
    </row>
    <row r="8" spans="1:6">
      <c r="A8">
        <v>8</v>
      </c>
      <c r="B8" t="str">
        <f>VLOOKUP($A8,Competitors!$A$52:$E$65,4,FALSE)</f>
        <v>Under 11 Boys</v>
      </c>
      <c r="C8" t="str">
        <f>VLOOKUP($A8,Competitors!$A$52:$E$65,2,FALSE)</f>
        <v>Hugo</v>
      </c>
      <c r="D8" t="str">
        <f>VLOOKUP($A8,Competitors!$A$52:$E$65,3,FALSE)</f>
        <v>Fischer</v>
      </c>
      <c r="E8" t="str">
        <f>VLOOKUP($A8,Competitors!$A$52:$E$65,5,FALSE)</f>
        <v>Leweston Pentathlon Academy</v>
      </c>
      <c r="F8" s="6">
        <v>3.1365740740740742E-3</v>
      </c>
    </row>
    <row r="9" spans="1:6">
      <c r="A9">
        <v>5</v>
      </c>
      <c r="B9" t="str">
        <f>VLOOKUP($A9,Competitors!$A$52:$E$65,4,FALSE)</f>
        <v>Under 11 Boys</v>
      </c>
      <c r="C9" t="str">
        <f>VLOOKUP($A9,Competitors!$A$52:$E$65,2,FALSE)</f>
        <v>Alexander</v>
      </c>
      <c r="D9" t="str">
        <f>VLOOKUP($A9,Competitors!$A$52:$E$65,3,FALSE)</f>
        <v>Cunningham</v>
      </c>
      <c r="E9" t="str">
        <f>VLOOKUP($A9,Competitors!$A$52:$E$65,5,FALSE)</f>
        <v>Wessex Wyvern MPC</v>
      </c>
      <c r="F9" s="6">
        <v>3.1944444444444446E-3</v>
      </c>
    </row>
    <row r="10" spans="1:6">
      <c r="A10">
        <v>3</v>
      </c>
      <c r="B10" t="str">
        <f>VLOOKUP($A10,Competitors!$A$52:$E$65,4,FALSE)</f>
        <v>Under 11 Boys</v>
      </c>
      <c r="C10" t="str">
        <f>VLOOKUP($A10,Competitors!$A$52:$E$65,2,FALSE)</f>
        <v>Harry</v>
      </c>
      <c r="D10" t="str">
        <f>VLOOKUP($A10,Competitors!$A$52:$E$65,3,FALSE)</f>
        <v>Boyes</v>
      </c>
      <c r="E10" t="str">
        <f>VLOOKUP($A10,Competitors!$A$52:$E$65,5,FALSE)</f>
        <v>Leweston Pentathlon Academy</v>
      </c>
      <c r="F10" s="6">
        <v>3.2638888888888891E-3</v>
      </c>
    </row>
    <row r="11" spans="1:6">
      <c r="A11">
        <v>9</v>
      </c>
      <c r="B11" t="str">
        <f>VLOOKUP($A11,Competitors!$A$52:$E$65,4,FALSE)</f>
        <v>Under 11 Boys</v>
      </c>
      <c r="C11" t="str">
        <f>VLOOKUP($A11,Competitors!$A$52:$E$65,2,FALSE)</f>
        <v> Ky'Vontaye</v>
      </c>
      <c r="D11" t="str">
        <f>VLOOKUP($A11,Competitors!$A$52:$E$65,3,FALSE)</f>
        <v>Harvey</v>
      </c>
      <c r="E11" t="str">
        <f>VLOOKUP($A11,Competitors!$A$52:$E$65,5,FALSE)</f>
        <v>Unattached</v>
      </c>
      <c r="F11" s="6">
        <v>3.3680555555555556E-3</v>
      </c>
    </row>
    <row r="12" spans="1:6">
      <c r="A12">
        <v>12</v>
      </c>
      <c r="B12" t="str">
        <f>VLOOKUP($A12,Competitors!$A$52:$E$65,4,FALSE)</f>
        <v>Under 11 Boys</v>
      </c>
      <c r="C12" t="str">
        <f>VLOOKUP($A12,Competitors!$A$52:$E$65,2,FALSE)</f>
        <v>Henry</v>
      </c>
      <c r="D12" t="str">
        <f>VLOOKUP($A12,Competitors!$A$52:$E$65,3,FALSE)</f>
        <v>Oosterwijk</v>
      </c>
      <c r="E12" t="str">
        <f>VLOOKUP($A12,Competitors!$A$52:$E$65,5,FALSE)</f>
        <v>Leweston Pentathlon Academy</v>
      </c>
      <c r="F12" s="6">
        <v>3.3796296296296296E-3</v>
      </c>
    </row>
    <row r="13" spans="1:6">
      <c r="A13">
        <v>7</v>
      </c>
      <c r="B13" t="str">
        <f>VLOOKUP($A13,Competitors!$A$52:$E$65,4,FALSE)</f>
        <v>Under 11 Boys</v>
      </c>
      <c r="C13" t="str">
        <f>VLOOKUP($A13,Competitors!$A$52:$E$65,2,FALSE)</f>
        <v>Oliver</v>
      </c>
      <c r="D13" t="str">
        <f>VLOOKUP($A13,Competitors!$A$52:$E$65,3,FALSE)</f>
        <v>Davis</v>
      </c>
      <c r="E13" t="str">
        <f>VLOOKUP($A13,Competitors!$A$52:$E$65,5,FALSE)</f>
        <v>Unaffiliated</v>
      </c>
      <c r="F13" s="6">
        <v>3.425925925925926E-3</v>
      </c>
    </row>
    <row r="14" spans="1:6">
      <c r="A14">
        <v>6</v>
      </c>
      <c r="B14" t="str">
        <f>VLOOKUP($A14,Competitors!$A$52:$E$65,4,FALSE)</f>
        <v>Under 11 Boys</v>
      </c>
      <c r="C14" t="str">
        <f>VLOOKUP($A14,Competitors!$A$52:$E$65,2,FALSE)</f>
        <v>Luca</v>
      </c>
      <c r="D14" t="str">
        <f>VLOOKUP($A14,Competitors!$A$52:$E$65,3,FALSE)</f>
        <v>Dampney</v>
      </c>
      <c r="E14" t="str">
        <f>VLOOKUP($A14,Competitors!$A$52:$E$65,5,FALSE)</f>
        <v>Unaffiliated</v>
      </c>
      <c r="F14" s="6">
        <v>3.6342592592592594E-3</v>
      </c>
    </row>
    <row r="15" spans="1:6">
      <c r="A15">
        <v>1</v>
      </c>
      <c r="B15" t="str">
        <f>VLOOKUP($A15,Competitors!$A$52:$E$65,4,FALSE)</f>
        <v>Under 11 Boys</v>
      </c>
      <c r="C15" t="str">
        <f>VLOOKUP($A15,Competitors!$A$52:$E$65,2,FALSE)</f>
        <v>Wolf</v>
      </c>
      <c r="D15" t="str">
        <f>VLOOKUP($A15,Competitors!$A$52:$E$65,3,FALSE)</f>
        <v>Armand Smith</v>
      </c>
      <c r="E15" t="str">
        <f>VLOOKUP($A15,Competitors!$A$52:$E$65,5,FALSE)</f>
        <v>Monkton Combe Pentathlon</v>
      </c>
      <c r="F15" s="6" t="s">
        <v>129</v>
      </c>
    </row>
    <row r="16" spans="1:6">
      <c r="F16" s="6"/>
    </row>
    <row r="17" spans="1:7">
      <c r="F17" s="6"/>
    </row>
    <row r="18" spans="1:7">
      <c r="F18" s="6"/>
    </row>
    <row r="19" spans="1:7">
      <c r="F19" s="6"/>
    </row>
    <row r="20" spans="1:7">
      <c r="F20" s="6"/>
    </row>
    <row r="21" spans="1:7">
      <c r="F21" s="6"/>
    </row>
    <row r="22" spans="1:7">
      <c r="F22" s="6"/>
    </row>
    <row r="23" spans="1:7">
      <c r="F23" s="6"/>
    </row>
    <row r="24" spans="1:7">
      <c r="F24" s="6"/>
    </row>
    <row r="25" spans="1:7">
      <c r="F25" s="6"/>
    </row>
    <row r="26" spans="1:7">
      <c r="F26" s="6"/>
    </row>
    <row r="27" spans="1:7">
      <c r="F27" s="4"/>
    </row>
    <row r="28" spans="1:7">
      <c r="A28" t="s">
        <v>36</v>
      </c>
      <c r="F28" s="4"/>
    </row>
    <row r="30" spans="1:7">
      <c r="A30" cm="1">
        <f t="array" ref="A30:F43">_xlfn._xlws.FILTER($A$2:$F$25,$B$2:$B$25=A28)</f>
        <v>10</v>
      </c>
      <c r="B30" t="str">
        <v>Under 11 Boys</v>
      </c>
      <c r="C30" t="str">
        <v>Arlo</v>
      </c>
      <c r="D30" t="str">
        <v>Keightley</v>
      </c>
      <c r="E30" t="str">
        <v>Unaffiliated</v>
      </c>
      <c r="F30" s="6">
        <v>2.7262731481481482E-3</v>
      </c>
      <c r="G30">
        <v>1</v>
      </c>
    </row>
    <row r="31" spans="1:7">
      <c r="A31">
        <v>2</v>
      </c>
      <c r="B31" t="str">
        <v>Under 11 Boys</v>
      </c>
      <c r="C31" t="str">
        <v>Archie</v>
      </c>
      <c r="D31" t="str">
        <v>Biddell</v>
      </c>
      <c r="E31" t="str">
        <v>Unaffiliated</v>
      </c>
      <c r="F31" s="6">
        <v>2.7302083333333332E-3</v>
      </c>
      <c r="G31">
        <v>2</v>
      </c>
    </row>
    <row r="32" spans="1:7">
      <c r="A32">
        <v>14</v>
      </c>
      <c r="B32" t="str">
        <v>Under 11 Boys</v>
      </c>
      <c r="C32" t="str">
        <v>Charlie</v>
      </c>
      <c r="D32" t="str">
        <v>Willson</v>
      </c>
      <c r="E32" t="str">
        <v>Unaffiliated</v>
      </c>
      <c r="F32" s="6">
        <v>2.8124999999999999E-3</v>
      </c>
      <c r="G32">
        <v>3</v>
      </c>
    </row>
    <row r="33" spans="1:7">
      <c r="A33">
        <v>13</v>
      </c>
      <c r="B33" t="str">
        <v>Under 11 Boys</v>
      </c>
      <c r="C33" t="str">
        <v>Hugo</v>
      </c>
      <c r="D33" t="str">
        <v>Schofield</v>
      </c>
      <c r="E33" t="str">
        <v>Unaffiliated</v>
      </c>
      <c r="F33" s="6">
        <v>2.8587962962962963E-3</v>
      </c>
      <c r="G33">
        <v>4</v>
      </c>
    </row>
    <row r="34" spans="1:7">
      <c r="A34">
        <v>4</v>
      </c>
      <c r="B34" t="str">
        <v>Under 11 Boys</v>
      </c>
      <c r="C34" t="str">
        <v>Gus</v>
      </c>
      <c r="D34" t="str">
        <v>Bradley</v>
      </c>
      <c r="E34" t="str">
        <v>Hazlegrove Preparatory School</v>
      </c>
      <c r="F34" s="6">
        <v>3.0208333333333333E-3</v>
      </c>
      <c r="G34">
        <v>5</v>
      </c>
    </row>
    <row r="35" spans="1:7">
      <c r="A35">
        <v>11</v>
      </c>
      <c r="B35" t="str">
        <v>Under 11 Boys</v>
      </c>
      <c r="C35" t="str">
        <v>Blake</v>
      </c>
      <c r="D35" t="str">
        <v>Morgan</v>
      </c>
      <c r="E35" t="str">
        <v>Wessex Wyverns</v>
      </c>
      <c r="F35" s="6">
        <v>3.0439814814814813E-3</v>
      </c>
      <c r="G35">
        <v>6</v>
      </c>
    </row>
    <row r="36" spans="1:7">
      <c r="A36">
        <v>8</v>
      </c>
      <c r="B36" t="str">
        <v>Under 11 Boys</v>
      </c>
      <c r="C36" t="str">
        <v>Hugo</v>
      </c>
      <c r="D36" t="str">
        <v>Fischer</v>
      </c>
      <c r="E36" t="str">
        <v>Leweston Pentathlon Academy</v>
      </c>
      <c r="F36" s="6">
        <v>3.1365740740740742E-3</v>
      </c>
      <c r="G36">
        <v>7</v>
      </c>
    </row>
    <row r="37" spans="1:7">
      <c r="A37">
        <v>5</v>
      </c>
      <c r="B37" t="str">
        <v>Under 11 Boys</v>
      </c>
      <c r="C37" t="str">
        <v>Alexander</v>
      </c>
      <c r="D37" t="str">
        <v>Cunningham</v>
      </c>
      <c r="E37" t="str">
        <v>Wessex Wyvern MPC</v>
      </c>
      <c r="F37" s="6">
        <v>3.1944444444444446E-3</v>
      </c>
      <c r="G37">
        <v>8</v>
      </c>
    </row>
    <row r="38" spans="1:7">
      <c r="A38">
        <v>3</v>
      </c>
      <c r="B38" t="str">
        <v>Under 11 Boys</v>
      </c>
      <c r="C38" t="str">
        <v>Harry</v>
      </c>
      <c r="D38" t="str">
        <v>Boyes</v>
      </c>
      <c r="E38" t="str">
        <v>Leweston Pentathlon Academy</v>
      </c>
      <c r="F38" s="6">
        <v>3.2638888888888891E-3</v>
      </c>
      <c r="G38">
        <v>9</v>
      </c>
    </row>
    <row r="39" spans="1:7">
      <c r="A39">
        <v>9</v>
      </c>
      <c r="B39" t="str">
        <v>Under 11 Boys</v>
      </c>
      <c r="C39" t="str">
        <v> Ky'Vontaye</v>
      </c>
      <c r="D39" t="str">
        <v>Harvey</v>
      </c>
      <c r="E39" t="str">
        <v>Unattached</v>
      </c>
      <c r="F39" s="6">
        <v>3.3680555555555556E-3</v>
      </c>
      <c r="G39">
        <v>10</v>
      </c>
    </row>
    <row r="40" spans="1:7">
      <c r="A40">
        <v>12</v>
      </c>
      <c r="B40" t="str">
        <v>Under 11 Boys</v>
      </c>
      <c r="C40" t="str">
        <v>Henry</v>
      </c>
      <c r="D40" t="str">
        <v>Oosterwijk</v>
      </c>
      <c r="E40" t="str">
        <v>Leweston Pentathlon Academy</v>
      </c>
      <c r="F40" s="6">
        <v>3.3796296296296296E-3</v>
      </c>
      <c r="G40">
        <v>11</v>
      </c>
    </row>
    <row r="41" spans="1:7">
      <c r="A41">
        <v>7</v>
      </c>
      <c r="B41" t="str">
        <v>Under 11 Boys</v>
      </c>
      <c r="C41" t="str">
        <v>Oliver</v>
      </c>
      <c r="D41" t="str">
        <v>Davis</v>
      </c>
      <c r="E41" t="str">
        <v>Unaffiliated</v>
      </c>
      <c r="F41" s="6">
        <v>3.425925925925926E-3</v>
      </c>
      <c r="G41">
        <v>12</v>
      </c>
    </row>
    <row r="42" spans="1:7">
      <c r="A42">
        <v>6</v>
      </c>
      <c r="B42" t="str">
        <v>Under 11 Boys</v>
      </c>
      <c r="C42" t="str">
        <v>Luca</v>
      </c>
      <c r="D42" t="str">
        <v>Dampney</v>
      </c>
      <c r="E42" t="str">
        <v>Unaffiliated</v>
      </c>
      <c r="F42" s="6">
        <v>3.6342592592592594E-3</v>
      </c>
      <c r="G42">
        <v>13</v>
      </c>
    </row>
    <row r="43" spans="1:7">
      <c r="A43">
        <v>1</v>
      </c>
      <c r="B43" t="str">
        <v>Under 11 Boys</v>
      </c>
      <c r="C43" t="str">
        <v>Wolf</v>
      </c>
      <c r="D43" t="str">
        <v>Armand Smith</v>
      </c>
      <c r="E43" t="str">
        <v>Monkton Combe Pentathlon</v>
      </c>
      <c r="F43" s="6" t="str">
        <v>DNS</v>
      </c>
      <c r="G43">
        <v>14</v>
      </c>
    </row>
    <row r="44" spans="1:7">
      <c r="F44" s="6"/>
    </row>
    <row r="46" spans="1:7">
      <c r="C46" t="s">
        <v>5</v>
      </c>
      <c r="D46" t="s">
        <v>36</v>
      </c>
    </row>
    <row r="47" spans="1:7">
      <c r="C47" s="7" t="s">
        <v>4</v>
      </c>
    </row>
    <row r="48" spans="1:7">
      <c r="C48" t="str">
        <f>C36</f>
        <v>Hugo</v>
      </c>
      <c r="D48" t="str">
        <f t="shared" ref="D48:F48" si="0">D36</f>
        <v>Fischer</v>
      </c>
      <c r="E48" t="str">
        <f t="shared" si="0"/>
        <v>Leweston Pentathlon Academy</v>
      </c>
      <c r="F48" s="1">
        <f t="shared" si="0"/>
        <v>3.1365740740740742E-3</v>
      </c>
    </row>
    <row r="49" spans="2:6">
      <c r="C49" t="str">
        <f>C38</f>
        <v>Harry</v>
      </c>
      <c r="D49" t="str">
        <f t="shared" ref="D49:F49" si="1">D38</f>
        <v>Boyes</v>
      </c>
      <c r="E49" t="str">
        <f t="shared" si="1"/>
        <v>Leweston Pentathlon Academy</v>
      </c>
      <c r="F49" s="1">
        <f t="shared" si="1"/>
        <v>3.2638888888888891E-3</v>
      </c>
    </row>
    <row r="50" spans="2:6">
      <c r="C50" t="str">
        <f>C40</f>
        <v>Henry</v>
      </c>
      <c r="D50" t="str">
        <f t="shared" ref="D50:F50" si="2">D40</f>
        <v>Oosterwijk</v>
      </c>
      <c r="E50" t="str">
        <f t="shared" si="2"/>
        <v>Leweston Pentathlon Academy</v>
      </c>
      <c r="F50" s="1">
        <f t="shared" si="2"/>
        <v>3.3796296296296296E-3</v>
      </c>
    </row>
    <row r="51" spans="2:6">
      <c r="F51" s="1">
        <f>SUM(F48:F50)</f>
        <v>9.7800925925925937E-3</v>
      </c>
    </row>
    <row r="56" spans="2:6">
      <c r="C56" s="7"/>
    </row>
    <row r="57" spans="2:6">
      <c r="F57" s="1"/>
    </row>
    <row r="58" spans="2:6">
      <c r="F58" s="1"/>
    </row>
    <row r="59" spans="2:6">
      <c r="F59" s="1"/>
    </row>
    <row r="60" spans="2:6">
      <c r="F60" s="1"/>
    </row>
    <row r="63" spans="2:6">
      <c r="B63" s="7"/>
    </row>
    <row r="64" spans="2:6">
      <c r="E64" s="1"/>
    </row>
    <row r="65" spans="5:5">
      <c r="E65" s="1"/>
    </row>
    <row r="66" spans="5:5">
      <c r="E66" s="1"/>
    </row>
    <row r="67" spans="5:5">
      <c r="E67" s="1"/>
    </row>
  </sheetData>
  <pageMargins left="0.7" right="0.7" top="0.75" bottom="0.75" header="0.3" footer="0.3"/>
  <pageSetup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F120-FE7A-4A83-B662-A7A63521DE5E}">
  <sheetPr>
    <pageSetUpPr fitToPage="1"/>
  </sheetPr>
  <dimension ref="A2:G66"/>
  <sheetViews>
    <sheetView topLeftCell="A24" workbookViewId="0">
      <selection activeCell="I49" sqref="I49"/>
    </sheetView>
  </sheetViews>
  <sheetFormatPr defaultRowHeight="14.4"/>
  <cols>
    <col min="2" max="2" width="13.6640625" customWidth="1"/>
    <col min="3" max="3" width="26.33203125" customWidth="1"/>
    <col min="4" max="4" width="20.21875" customWidth="1"/>
    <col min="5" max="5" width="21.5546875" customWidth="1"/>
  </cols>
  <sheetData>
    <row r="2" spans="1:6">
      <c r="A2">
        <v>2</v>
      </c>
      <c r="B2" t="str">
        <f>VLOOKUP($A2,Competitors!$A$70:$E$79,4,FALSE)</f>
        <v>Under 11 Girls</v>
      </c>
      <c r="C2" t="str">
        <f>VLOOKUP($A2,Competitors!$A$70:$E$79,2,FALSE)</f>
        <v>Cordelia</v>
      </c>
      <c r="D2" t="str">
        <f>VLOOKUP($A2,Competitors!$A$70:$E$79,3,FALSE)</f>
        <v>Dampney</v>
      </c>
      <c r="E2" t="str">
        <f>VLOOKUP($A2,Competitors!$A$70:$E$79,5,FALSE)</f>
        <v>Unaffiliated</v>
      </c>
      <c r="F2" s="6">
        <v>2.9282407407407408E-3</v>
      </c>
    </row>
    <row r="3" spans="1:6">
      <c r="A3">
        <v>3</v>
      </c>
      <c r="B3" t="str">
        <f>VLOOKUP($A3,Competitors!$A$70:$E$79,4,FALSE)</f>
        <v>Under 11 Girls</v>
      </c>
      <c r="C3" t="str">
        <f>VLOOKUP($A3,Competitors!$A$70:$E$79,2,FALSE)</f>
        <v>Elena</v>
      </c>
      <c r="D3" t="str">
        <f>VLOOKUP($A3,Competitors!$A$70:$E$79,3,FALSE)</f>
        <v>Fife Ludwell</v>
      </c>
      <c r="E3" t="str">
        <f>VLOOKUP($A3,Competitors!$A$70:$E$79,5,FALSE)</f>
        <v>Leweston Pentathlon Academy</v>
      </c>
      <c r="F3" s="6">
        <v>2.9745370370370373E-3</v>
      </c>
    </row>
    <row r="4" spans="1:6">
      <c r="A4">
        <v>1</v>
      </c>
      <c r="B4" t="str">
        <f>VLOOKUP($A4,Competitors!$A$70:$E$79,4,FALSE)</f>
        <v>Under 11 Girls</v>
      </c>
      <c r="C4" t="str">
        <f>VLOOKUP($A4,Competitors!$A$70:$E$79,2,FALSE)</f>
        <v>Pippa</v>
      </c>
      <c r="D4" t="str">
        <f>VLOOKUP($A4,Competitors!$A$70:$E$79,3,FALSE)</f>
        <v>Burge</v>
      </c>
      <c r="E4" t="str">
        <f>VLOOKUP($A4,Competitors!$A$70:$E$79,5,FALSE)</f>
        <v>Unaffiliated</v>
      </c>
      <c r="F4" s="6">
        <v>3.0092592592592593E-3</v>
      </c>
    </row>
    <row r="5" spans="1:6">
      <c r="A5">
        <v>8</v>
      </c>
      <c r="B5" t="str">
        <f>VLOOKUP($A5,Competitors!$A$70:$E$79,4,FALSE)</f>
        <v>Under 11 Girls</v>
      </c>
      <c r="C5" t="str">
        <f>VLOOKUP($A5,Competitors!$A$70:$E$79,2,FALSE)</f>
        <v>Maddie</v>
      </c>
      <c r="D5" t="str">
        <f>VLOOKUP($A5,Competitors!$A$70:$E$79,3,FALSE)</f>
        <v>Williams</v>
      </c>
      <c r="E5" t="str">
        <f>VLOOKUP($A5,Competitors!$A$70:$E$79,5,FALSE)</f>
        <v>Taunton School Pentathlon Academy </v>
      </c>
      <c r="F5" s="6">
        <v>3.1018518518518517E-3</v>
      </c>
    </row>
    <row r="6" spans="1:6">
      <c r="A6">
        <v>6</v>
      </c>
      <c r="B6" t="str">
        <f>VLOOKUP($A6,Competitors!$A$70:$E$79,4,FALSE)</f>
        <v>Under 11 Girls</v>
      </c>
      <c r="C6" t="str">
        <f>VLOOKUP($A6,Competitors!$A$70:$E$79,2,FALSE)</f>
        <v>Eva</v>
      </c>
      <c r="D6" t="str">
        <f>VLOOKUP($A6,Competitors!$A$70:$E$79,3,FALSE)</f>
        <v>Thomas</v>
      </c>
      <c r="E6" t="str">
        <f>VLOOKUP($A6,Competitors!$A$70:$E$79,5,FALSE)</f>
        <v xml:space="preserve">Leweston Pentathlon Acadamy </v>
      </c>
      <c r="F6" s="6">
        <v>3.1597222222222222E-3</v>
      </c>
    </row>
    <row r="7" spans="1:6">
      <c r="A7">
        <v>7</v>
      </c>
      <c r="B7" t="str">
        <f>VLOOKUP($A7,Competitors!$A$70:$E$79,4,FALSE)</f>
        <v>Under 11 Girls</v>
      </c>
      <c r="C7" t="str">
        <f>VLOOKUP($A7,Competitors!$A$70:$E$79,2,FALSE)</f>
        <v xml:space="preserve">Amelie </v>
      </c>
      <c r="D7" t="str">
        <f>VLOOKUP($A7,Competitors!$A$70:$E$79,3,FALSE)</f>
        <v>Williams</v>
      </c>
      <c r="E7" t="str">
        <f>VLOOKUP($A7,Competitors!$A$70:$E$79,5,FALSE)</f>
        <v>Taunton School Pentathlon Academy </v>
      </c>
      <c r="F7" s="6">
        <v>3.414351851851852E-3</v>
      </c>
    </row>
    <row r="8" spans="1:6">
      <c r="A8">
        <v>10</v>
      </c>
      <c r="B8" t="str">
        <f>VLOOKUP($A8,Competitors!$A$70:$E$79,4,FALSE)</f>
        <v>Under 11 Girls</v>
      </c>
      <c r="C8" t="str">
        <f>VLOOKUP($A8,Competitors!$A$70:$E$79,2,FALSE)</f>
        <v>Flora</v>
      </c>
      <c r="D8" t="str">
        <f>VLOOKUP($A8,Competitors!$A$70:$E$79,3,FALSE)</f>
        <v>Mackintosh</v>
      </c>
      <c r="E8" t="str">
        <f>VLOOKUP($A8,Competitors!$A$70:$E$79,5,FALSE)</f>
        <v xml:space="preserve">Leweston Pentathlon Acadamy </v>
      </c>
      <c r="F8" s="6">
        <v>3.425925925925926E-3</v>
      </c>
    </row>
    <row r="9" spans="1:6">
      <c r="A9">
        <v>5</v>
      </c>
      <c r="B9" t="str">
        <f>VLOOKUP($A9,Competitors!$A$70:$E$79,4,FALSE)</f>
        <v>Under 11 Girls</v>
      </c>
      <c r="C9" t="str">
        <f>VLOOKUP($A9,Competitors!$A$70:$E$79,2,FALSE)</f>
        <v>Emilia</v>
      </c>
      <c r="D9" t="str">
        <f>VLOOKUP($A9,Competitors!$A$70:$E$79,3,FALSE)</f>
        <v>Mistretta</v>
      </c>
      <c r="E9" t="str">
        <f>VLOOKUP($A9,Competitors!$A$70:$E$79,5,FALSE)</f>
        <v>Monkton Combe Pentathlon</v>
      </c>
      <c r="F9" s="6">
        <v>3.4375E-3</v>
      </c>
    </row>
    <row r="10" spans="1:6">
      <c r="A10">
        <v>9</v>
      </c>
      <c r="B10" t="str">
        <f>VLOOKUP($A10,Competitors!$A$70:$E$79,4,FALSE)</f>
        <v>Under 11 Girls</v>
      </c>
      <c r="C10" t="str">
        <f>VLOOKUP($A10,Competitors!$A$70:$E$79,2,FALSE)</f>
        <v>Masha</v>
      </c>
      <c r="D10" t="str">
        <f>VLOOKUP($A10,Competitors!$A$70:$E$79,3,FALSE)</f>
        <v>Krylova</v>
      </c>
      <c r="E10" t="str">
        <f>VLOOKUP($A10,Competitors!$A$70:$E$79,5,FALSE)</f>
        <v>Unaffiliated</v>
      </c>
      <c r="F10" s="6">
        <v>3.6921296296296298E-3</v>
      </c>
    </row>
    <row r="11" spans="1:6">
      <c r="A11">
        <v>4</v>
      </c>
      <c r="B11" t="str">
        <f>VLOOKUP($A11,Competitors!$A$70:$E$79,4,FALSE)</f>
        <v>Under 11 Girls</v>
      </c>
      <c r="C11" t="str">
        <f>VLOOKUP($A11,Competitors!$A$70:$E$79,2,FALSE)</f>
        <v xml:space="preserve">Destiny </v>
      </c>
      <c r="D11" t="str">
        <f>VLOOKUP($A11,Competitors!$A$70:$E$79,3,FALSE)</f>
        <v>Fraser-Green</v>
      </c>
      <c r="E11" t="str">
        <f>VLOOKUP($A11,Competitors!$A$70:$E$79,5,FALSE)</f>
        <v xml:space="preserve">Leweston Pentathlon Acadamy </v>
      </c>
      <c r="F11" s="6">
        <v>3.7499999999999999E-3</v>
      </c>
    </row>
    <row r="12" spans="1:6">
      <c r="F12" s="6"/>
    </row>
    <row r="13" spans="1:6">
      <c r="F13" s="6"/>
    </row>
    <row r="14" spans="1:6">
      <c r="F14" s="6"/>
    </row>
    <row r="15" spans="1:6">
      <c r="F15" s="6"/>
    </row>
    <row r="16" spans="1:6">
      <c r="F16" s="6"/>
    </row>
    <row r="17" spans="1:7">
      <c r="F17" s="6"/>
    </row>
    <row r="18" spans="1:7">
      <c r="F18" s="6"/>
    </row>
    <row r="19" spans="1:7">
      <c r="F19" s="6"/>
    </row>
    <row r="20" spans="1:7">
      <c r="F20" s="6"/>
    </row>
    <row r="21" spans="1:7">
      <c r="F21" s="6"/>
    </row>
    <row r="22" spans="1:7">
      <c r="F22" s="6"/>
    </row>
    <row r="23" spans="1:7">
      <c r="F23" s="6"/>
    </row>
    <row r="24" spans="1:7">
      <c r="F24" s="6"/>
    </row>
    <row r="25" spans="1:7">
      <c r="F25" s="6"/>
    </row>
    <row r="26" spans="1:7">
      <c r="F26" s="6"/>
    </row>
    <row r="27" spans="1:7">
      <c r="F27" s="4"/>
    </row>
    <row r="28" spans="1:7">
      <c r="A28" t="s">
        <v>40</v>
      </c>
      <c r="F28" s="4"/>
    </row>
    <row r="30" spans="1:7">
      <c r="A30" cm="1">
        <f t="array" ref="A30:F39">_xlfn._xlws.FILTER($A$2:$F$25,$B$2:$B$25=A28)</f>
        <v>2</v>
      </c>
      <c r="B30" t="str">
        <v>Under 11 Girls</v>
      </c>
      <c r="C30" t="str">
        <v>Cordelia</v>
      </c>
      <c r="D30" t="str">
        <v>Dampney</v>
      </c>
      <c r="E30" t="str">
        <v>Unaffiliated</v>
      </c>
      <c r="F30" s="6">
        <v>2.9282407407407408E-3</v>
      </c>
      <c r="G30">
        <v>1</v>
      </c>
    </row>
    <row r="31" spans="1:7">
      <c r="A31">
        <v>3</v>
      </c>
      <c r="B31" t="str">
        <v>Under 11 Girls</v>
      </c>
      <c r="C31" t="str">
        <v>Elena</v>
      </c>
      <c r="D31" t="str">
        <v>Fife Ludwell</v>
      </c>
      <c r="E31" t="str">
        <v>Leweston Pentathlon Academy</v>
      </c>
      <c r="F31" s="6">
        <v>2.9745370370370373E-3</v>
      </c>
      <c r="G31">
        <v>2</v>
      </c>
    </row>
    <row r="32" spans="1:7">
      <c r="A32">
        <v>1</v>
      </c>
      <c r="B32" t="str">
        <v>Under 11 Girls</v>
      </c>
      <c r="C32" t="str">
        <v>Pippa</v>
      </c>
      <c r="D32" t="str">
        <v>Burge</v>
      </c>
      <c r="E32" t="str">
        <v>Unaffiliated</v>
      </c>
      <c r="F32" s="6">
        <v>3.0092592592592593E-3</v>
      </c>
      <c r="G32">
        <v>3</v>
      </c>
    </row>
    <row r="33" spans="1:7">
      <c r="A33">
        <v>8</v>
      </c>
      <c r="B33" t="str">
        <v>Under 11 Girls</v>
      </c>
      <c r="C33" t="str">
        <v>Maddie</v>
      </c>
      <c r="D33" t="str">
        <v>Williams</v>
      </c>
      <c r="E33" t="str">
        <v>Taunton School Pentathlon Academy </v>
      </c>
      <c r="F33" s="6">
        <v>3.1018518518518517E-3</v>
      </c>
      <c r="G33">
        <v>4</v>
      </c>
    </row>
    <row r="34" spans="1:7">
      <c r="A34">
        <v>6</v>
      </c>
      <c r="B34" t="str">
        <v>Under 11 Girls</v>
      </c>
      <c r="C34" t="str">
        <v>Eva</v>
      </c>
      <c r="D34" t="str">
        <v>Thomas</v>
      </c>
      <c r="E34" t="str">
        <v xml:space="preserve">Leweston Pentathlon Acadamy </v>
      </c>
      <c r="F34" s="6">
        <v>3.1597222222222222E-3</v>
      </c>
      <c r="G34">
        <v>5</v>
      </c>
    </row>
    <row r="35" spans="1:7">
      <c r="A35">
        <v>7</v>
      </c>
      <c r="B35" t="str">
        <v>Under 11 Girls</v>
      </c>
      <c r="C35" t="str">
        <v xml:space="preserve">Amelie </v>
      </c>
      <c r="D35" t="str">
        <v>Williams</v>
      </c>
      <c r="E35" t="str">
        <v>Taunton School Pentathlon Academy </v>
      </c>
      <c r="F35" s="6">
        <v>3.414351851851852E-3</v>
      </c>
      <c r="G35">
        <v>6</v>
      </c>
    </row>
    <row r="36" spans="1:7">
      <c r="A36">
        <v>10</v>
      </c>
      <c r="B36" t="str">
        <v>Under 11 Girls</v>
      </c>
      <c r="C36" t="str">
        <v>Flora</v>
      </c>
      <c r="D36" t="str">
        <v>Mackintosh</v>
      </c>
      <c r="E36" t="str">
        <v xml:space="preserve">Leweston Pentathlon Acadamy </v>
      </c>
      <c r="F36" s="6">
        <v>3.425925925925926E-3</v>
      </c>
      <c r="G36">
        <v>7</v>
      </c>
    </row>
    <row r="37" spans="1:7">
      <c r="A37">
        <v>5</v>
      </c>
      <c r="B37" t="str">
        <v>Under 11 Girls</v>
      </c>
      <c r="C37" t="str">
        <v>Emilia</v>
      </c>
      <c r="D37" t="str">
        <v>Mistretta</v>
      </c>
      <c r="E37" t="str">
        <v>Monkton Combe Pentathlon</v>
      </c>
      <c r="F37" s="6">
        <v>3.4375E-3</v>
      </c>
      <c r="G37">
        <v>8</v>
      </c>
    </row>
    <row r="38" spans="1:7">
      <c r="A38">
        <v>9</v>
      </c>
      <c r="B38" t="str">
        <v>Under 11 Girls</v>
      </c>
      <c r="C38" t="str">
        <v>Masha</v>
      </c>
      <c r="D38" t="str">
        <v>Krylova</v>
      </c>
      <c r="E38" t="str">
        <v>Unaffiliated</v>
      </c>
      <c r="F38" s="6">
        <v>3.6921296296296298E-3</v>
      </c>
      <c r="G38">
        <v>9</v>
      </c>
    </row>
    <row r="39" spans="1:7">
      <c r="A39">
        <v>4</v>
      </c>
      <c r="B39" t="str">
        <v>Under 11 Girls</v>
      </c>
      <c r="C39" t="str">
        <v xml:space="preserve">Destiny </v>
      </c>
      <c r="D39" t="str">
        <v>Fraser-Green</v>
      </c>
      <c r="E39" t="str">
        <v xml:space="preserve">Leweston Pentathlon Acadamy </v>
      </c>
      <c r="F39" s="6">
        <v>3.7499999999999999E-3</v>
      </c>
      <c r="G39">
        <v>10</v>
      </c>
    </row>
    <row r="40" spans="1:7">
      <c r="F40" s="6"/>
    </row>
    <row r="41" spans="1:7">
      <c r="F41" s="6"/>
    </row>
    <row r="42" spans="1:7">
      <c r="F42" s="6"/>
    </row>
    <row r="43" spans="1:7">
      <c r="F43" s="6"/>
    </row>
    <row r="45" spans="1:7">
      <c r="C45" t="s">
        <v>5</v>
      </c>
      <c r="D45" t="s">
        <v>40</v>
      </c>
    </row>
    <row r="46" spans="1:7">
      <c r="C46" s="7" t="str">
        <f>E47</f>
        <v>Leweston Pentathlon Academy</v>
      </c>
    </row>
    <row r="47" spans="1:7">
      <c r="C47" t="str">
        <f>C31</f>
        <v>Elena</v>
      </c>
      <c r="D47" t="str">
        <f t="shared" ref="D47:F47" si="0">D31</f>
        <v>Fife Ludwell</v>
      </c>
      <c r="E47" t="str">
        <f t="shared" si="0"/>
        <v>Leweston Pentathlon Academy</v>
      </c>
      <c r="F47" s="1">
        <f t="shared" si="0"/>
        <v>2.9745370370370373E-3</v>
      </c>
    </row>
    <row r="48" spans="1:7">
      <c r="C48" t="str">
        <f>C34</f>
        <v>Eva</v>
      </c>
      <c r="D48" t="str">
        <f t="shared" ref="D48:F48" si="1">D34</f>
        <v>Thomas</v>
      </c>
      <c r="E48" t="str">
        <f t="shared" si="1"/>
        <v xml:space="preserve">Leweston Pentathlon Acadamy </v>
      </c>
      <c r="F48" s="1">
        <f t="shared" si="1"/>
        <v>3.1597222222222222E-3</v>
      </c>
    </row>
    <row r="49" spans="2:6">
      <c r="C49" t="str">
        <f>C36</f>
        <v>Flora</v>
      </c>
      <c r="D49" t="str">
        <f t="shared" ref="D49:F49" si="2">D36</f>
        <v>Mackintosh</v>
      </c>
      <c r="E49" t="str">
        <f t="shared" si="2"/>
        <v xml:space="preserve">Leweston Pentathlon Acadamy </v>
      </c>
      <c r="F49" s="1">
        <f t="shared" si="2"/>
        <v>3.425925925925926E-3</v>
      </c>
    </row>
    <row r="50" spans="2:6">
      <c r="F50" s="1">
        <f>SUM(F47:F49)</f>
        <v>9.5601851851851855E-3</v>
      </c>
    </row>
    <row r="55" spans="2:6">
      <c r="C55" s="7"/>
    </row>
    <row r="56" spans="2:6">
      <c r="F56" s="1"/>
    </row>
    <row r="57" spans="2:6">
      <c r="F57" s="1"/>
    </row>
    <row r="58" spans="2:6">
      <c r="F58" s="1"/>
    </row>
    <row r="59" spans="2:6">
      <c r="F59" s="1"/>
    </row>
    <row r="62" spans="2:6">
      <c r="B62" s="7"/>
    </row>
    <row r="63" spans="2:6">
      <c r="E63" s="1"/>
    </row>
    <row r="64" spans="2:6">
      <c r="E64" s="1"/>
    </row>
    <row r="65" spans="5:5">
      <c r="E65" s="1"/>
    </row>
    <row r="66" spans="5:5">
      <c r="E66" s="1"/>
    </row>
  </sheetData>
  <pageMargins left="0.7" right="0.7" top="0.75" bottom="0.75" header="0.3" footer="0.3"/>
  <pageSetup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7989-CBC0-4DE8-9BC9-7E8BB8CCA0CA}">
  <dimension ref="A2:G52"/>
  <sheetViews>
    <sheetView topLeftCell="A18" workbookViewId="0">
      <selection activeCell="J39" sqref="J39"/>
    </sheetView>
  </sheetViews>
  <sheetFormatPr defaultRowHeight="14.4"/>
  <cols>
    <col min="2" max="2" width="13.6640625" customWidth="1"/>
    <col min="3" max="3" width="15" customWidth="1"/>
    <col min="4" max="4" width="14.109375" customWidth="1"/>
    <col min="5" max="5" width="39.5546875" customWidth="1"/>
  </cols>
  <sheetData>
    <row r="2" spans="1:6">
      <c r="A2">
        <v>5</v>
      </c>
      <c r="B2" t="str">
        <f>VLOOKUP($A2,Competitors!$A$83:$E$93,4,FALSE)</f>
        <v>Under 13 Boys</v>
      </c>
      <c r="C2" t="str">
        <f>VLOOKUP($A2,Competitors!$A$83:$E$93,2,FALSE)</f>
        <v>Callum</v>
      </c>
      <c r="D2" t="str">
        <f>VLOOKUP($A2,Competitors!$A$83:$E$93,3,FALSE)</f>
        <v>Le Roux </v>
      </c>
      <c r="E2" t="str">
        <f>VLOOKUP($A2,Competitors!$A$83:$E$93,5,FALSE)</f>
        <v>Wessex Wyverns</v>
      </c>
      <c r="F2" s="6">
        <v>2.9050925925925928E-3</v>
      </c>
    </row>
    <row r="3" spans="1:6">
      <c r="A3">
        <v>8</v>
      </c>
      <c r="B3" t="str">
        <f>VLOOKUP($A3,Competitors!$A$83:$E$93,4,FALSE)</f>
        <v>Under 13 Boys</v>
      </c>
      <c r="C3" t="str">
        <f>VLOOKUP($A3,Competitors!$A$83:$E$93,2,FALSE)</f>
        <v>Declan</v>
      </c>
      <c r="D3" t="str">
        <f>VLOOKUP($A3,Competitors!$A$83:$E$93,3,FALSE)</f>
        <v>O’Connell  </v>
      </c>
      <c r="E3" t="str">
        <f>VLOOKUP($A3,Competitors!$A$83:$E$93,5,FALSE)</f>
        <v>Wessex Wyverns</v>
      </c>
      <c r="F3" s="6">
        <v>2.9745370370370373E-3</v>
      </c>
    </row>
    <row r="4" spans="1:6">
      <c r="A4">
        <v>10</v>
      </c>
      <c r="B4" t="str">
        <f>VLOOKUP($A4,Competitors!$A$83:$E$93,4,FALSE)</f>
        <v>Under 13 Boys</v>
      </c>
      <c r="C4" t="str">
        <f>VLOOKUP($A4,Competitors!$A$83:$E$93,2,FALSE)</f>
        <v>William</v>
      </c>
      <c r="D4" t="str">
        <f>VLOOKUP($A4,Competitors!$A$83:$E$93,3,FALSE)</f>
        <v>Sim</v>
      </c>
      <c r="E4" t="str">
        <f>VLOOKUP($A4,Competitors!$A$83:$E$93,5,FALSE)</f>
        <v>Monkton Combe Pentathlon</v>
      </c>
      <c r="F4" s="6">
        <v>2.9861111111111113E-3</v>
      </c>
    </row>
    <row r="5" spans="1:6">
      <c r="A5">
        <v>2</v>
      </c>
      <c r="B5" t="str">
        <f>VLOOKUP($A5,Competitors!$A$83:$E$93,4,FALSE)</f>
        <v>Under 13 Boys</v>
      </c>
      <c r="C5" t="str">
        <f>VLOOKUP($A5,Competitors!$A$83:$E$93,2,FALSE)</f>
        <v>Sebastian</v>
      </c>
      <c r="D5" t="str">
        <f>VLOOKUP($A5,Competitors!$A$83:$E$93,3,FALSE)</f>
        <v>Baker</v>
      </c>
      <c r="E5" t="str">
        <f>VLOOKUP($A5,Competitors!$A$83:$E$93,5,FALSE)</f>
        <v>Unaffiliated</v>
      </c>
      <c r="F5" s="6">
        <v>3.1828703703703702E-3</v>
      </c>
    </row>
    <row r="6" spans="1:6">
      <c r="A6">
        <v>7</v>
      </c>
      <c r="B6" t="str">
        <f>VLOOKUP($A6,Competitors!$A$83:$E$93,4,FALSE)</f>
        <v>Under 13 Boys</v>
      </c>
      <c r="C6" t="str">
        <f>VLOOKUP($A6,Competitors!$A$83:$E$93,2,FALSE)</f>
        <v>Dylan</v>
      </c>
      <c r="D6" t="str">
        <f>VLOOKUP($A6,Competitors!$A$83:$E$93,3,FALSE)</f>
        <v>May-John</v>
      </c>
      <c r="E6" t="str">
        <f>VLOOKUP($A6,Competitors!$A$83:$E$93,5,FALSE)</f>
        <v>Wessex Wyverns</v>
      </c>
      <c r="F6" s="6">
        <v>3.2523148148148147E-3</v>
      </c>
    </row>
    <row r="7" spans="1:6">
      <c r="A7">
        <v>9</v>
      </c>
      <c r="B7" t="str">
        <f>VLOOKUP($A7,Competitors!$A$83:$E$93,4,FALSE)</f>
        <v>Under 13 Boys</v>
      </c>
      <c r="C7" t="str">
        <f>VLOOKUP($A7,Competitors!$A$83:$E$93,2,FALSE)</f>
        <v xml:space="preserve">Aarav </v>
      </c>
      <c r="D7" t="str">
        <f>VLOOKUP($A7,Competitors!$A$83:$E$93,3,FALSE)</f>
        <v>Shah</v>
      </c>
      <c r="E7" t="str">
        <f>VLOOKUP($A7,Competitors!$A$83:$E$93,5,FALSE)</f>
        <v>Warriors</v>
      </c>
      <c r="F7" s="6">
        <v>3.3449074074074076E-3</v>
      </c>
    </row>
    <row r="8" spans="1:6">
      <c r="A8">
        <v>3</v>
      </c>
      <c r="B8" t="str">
        <f>VLOOKUP($A8,Competitors!$A$83:$E$93,4,FALSE)</f>
        <v>Under 13 Boys</v>
      </c>
      <c r="C8" t="str">
        <f>VLOOKUP($A8,Competitors!$A$83:$E$93,2,FALSE)</f>
        <v>Johnaton</v>
      </c>
      <c r="D8" t="str">
        <f>VLOOKUP($A8,Competitors!$A$83:$E$93,3,FALSE)</f>
        <v>Fraser-Green</v>
      </c>
      <c r="E8" t="str">
        <f>VLOOKUP($A8,Competitors!$A$83:$E$93,5,FALSE)</f>
        <v xml:space="preserve">Leweston Pentathlon Acadamy </v>
      </c>
      <c r="F8" s="6">
        <v>3.3564814814814816E-3</v>
      </c>
    </row>
    <row r="9" spans="1:6">
      <c r="A9">
        <v>4</v>
      </c>
      <c r="B9" t="str">
        <f>VLOOKUP($A9,Competitors!$A$83:$E$93,4,FALSE)</f>
        <v>Under 13 Boys</v>
      </c>
      <c r="C9" t="str">
        <f>VLOOKUP($A9,Competitors!$A$83:$E$93,2,FALSE)</f>
        <v>Maison</v>
      </c>
      <c r="D9" t="str">
        <f>VLOOKUP($A9,Competitors!$A$83:$E$93,3,FALSE)</f>
        <v>Jennings Orr</v>
      </c>
      <c r="E9" t="str">
        <f>VLOOKUP($A9,Competitors!$A$83:$E$93,5,FALSE)</f>
        <v xml:space="preserve">Leweston Pentathlon Acadamy </v>
      </c>
      <c r="F9" s="6">
        <v>3.3796296296296296E-3</v>
      </c>
    </row>
    <row r="10" spans="1:6">
      <c r="A10">
        <v>6</v>
      </c>
      <c r="B10" t="str">
        <f>VLOOKUP($A10,Competitors!$A$83:$E$93,4,FALSE)</f>
        <v>Under 13 Boys</v>
      </c>
      <c r="C10" t="str">
        <f>VLOOKUP($A10,Competitors!$A$83:$E$93,2,FALSE)</f>
        <v>William</v>
      </c>
      <c r="D10" t="str">
        <f>VLOOKUP($A10,Competitors!$A$83:$E$93,3,FALSE)</f>
        <v>Mackintosh</v>
      </c>
      <c r="E10" t="str">
        <f>VLOOKUP($A10,Competitors!$A$83:$E$93,5,FALSE)</f>
        <v xml:space="preserve">Leweston Pentathlon Acadamy </v>
      </c>
      <c r="F10" s="6">
        <v>3.6342592592592594E-3</v>
      </c>
    </row>
    <row r="11" spans="1:6">
      <c r="A11">
        <v>11</v>
      </c>
      <c r="B11" t="str">
        <f>VLOOKUP($A11,Competitors!$A$83:$E$93,4,FALSE)</f>
        <v>Under 13 Boys</v>
      </c>
      <c r="C11" t="str">
        <f>VLOOKUP($A11,Competitors!$A$83:$E$93,2,FALSE)</f>
        <v>Kit</v>
      </c>
      <c r="D11" t="str">
        <f>VLOOKUP($A11,Competitors!$A$83:$E$93,3,FALSE)</f>
        <v>Clarkson</v>
      </c>
      <c r="E11" t="str">
        <f>VLOOKUP($A11,Competitors!$A$83:$E$93,5,FALSE)</f>
        <v>Leweston Pentathlon Academy</v>
      </c>
      <c r="F11" s="6">
        <v>3.7731481481481483E-3</v>
      </c>
    </row>
    <row r="12" spans="1:6">
      <c r="A12">
        <v>1</v>
      </c>
      <c r="B12" t="str">
        <f>VLOOKUP($A12,Competitors!$A$83:$E$93,4,FALSE)</f>
        <v>Under 13 Boys</v>
      </c>
      <c r="C12" t="str">
        <f>VLOOKUP($A12,Competitors!$A$83:$E$93,2,FALSE)</f>
        <v>Riley</v>
      </c>
      <c r="D12" t="str">
        <f>VLOOKUP($A12,Competitors!$A$83:$E$93,3,FALSE)</f>
        <v>Ashurst</v>
      </c>
      <c r="E12" t="str">
        <f>VLOOKUP($A12,Competitors!$A$83:$E$93,5,FALSE)</f>
        <v>Wessex Wyvern MPC</v>
      </c>
      <c r="F12" s="6">
        <v>4.363425925925926E-3</v>
      </c>
    </row>
    <row r="13" spans="1:6">
      <c r="F13" s="6"/>
    </row>
    <row r="14" spans="1:6">
      <c r="F14" s="6"/>
    </row>
    <row r="15" spans="1:6">
      <c r="F15" s="6"/>
    </row>
    <row r="16" spans="1:6">
      <c r="F16" s="6"/>
    </row>
    <row r="17" spans="1:7">
      <c r="F17" s="6"/>
    </row>
    <row r="18" spans="1:7">
      <c r="F18" s="4"/>
    </row>
    <row r="19" spans="1:7">
      <c r="A19" t="s">
        <v>47</v>
      </c>
      <c r="F19" s="4"/>
    </row>
    <row r="21" spans="1:7">
      <c r="A21" cm="1">
        <f t="array" ref="A21:F31">_xlfn._xlws.FILTER($A$2:$F$17,$B$2:$B$17=A19)</f>
        <v>5</v>
      </c>
      <c r="B21" t="str">
        <v>Under 13 Boys</v>
      </c>
      <c r="C21" t="str">
        <v>Callum</v>
      </c>
      <c r="D21" t="str">
        <v>Le Roux </v>
      </c>
      <c r="E21" t="str">
        <v>Wessex Wyverns</v>
      </c>
      <c r="F21" s="6">
        <v>2.9050925925925928E-3</v>
      </c>
      <c r="G21">
        <v>1</v>
      </c>
    </row>
    <row r="22" spans="1:7">
      <c r="A22">
        <v>8</v>
      </c>
      <c r="B22" t="str">
        <v>Under 13 Boys</v>
      </c>
      <c r="C22" t="str">
        <v>Declan</v>
      </c>
      <c r="D22" t="str">
        <v>O’Connell  </v>
      </c>
      <c r="E22" t="str">
        <v>Wessex Wyverns</v>
      </c>
      <c r="F22" s="6">
        <v>2.9745370370370373E-3</v>
      </c>
      <c r="G22">
        <v>2</v>
      </c>
    </row>
    <row r="23" spans="1:7">
      <c r="A23">
        <v>10</v>
      </c>
      <c r="B23" t="str">
        <v>Under 13 Boys</v>
      </c>
      <c r="C23" t="str">
        <v>William</v>
      </c>
      <c r="D23" t="str">
        <v>Sim</v>
      </c>
      <c r="E23" t="str">
        <v>Monkton Combe Pentathlon</v>
      </c>
      <c r="F23" s="6">
        <v>2.9861111111111113E-3</v>
      </c>
      <c r="G23">
        <v>3</v>
      </c>
    </row>
    <row r="24" spans="1:7">
      <c r="A24">
        <v>2</v>
      </c>
      <c r="B24" t="str">
        <v>Under 13 Boys</v>
      </c>
      <c r="C24" t="str">
        <v>Sebastian</v>
      </c>
      <c r="D24" t="str">
        <v>Baker</v>
      </c>
      <c r="E24" t="str">
        <v>Unaffiliated</v>
      </c>
      <c r="F24" s="6">
        <v>3.1828703703703702E-3</v>
      </c>
      <c r="G24">
        <v>4</v>
      </c>
    </row>
    <row r="25" spans="1:7">
      <c r="A25">
        <v>7</v>
      </c>
      <c r="B25" t="str">
        <v>Under 13 Boys</v>
      </c>
      <c r="C25" t="str">
        <v>Dylan</v>
      </c>
      <c r="D25" t="str">
        <v>May-John</v>
      </c>
      <c r="E25" t="str">
        <v>Wessex Wyverns</v>
      </c>
      <c r="F25" s="6">
        <v>3.2523148148148147E-3</v>
      </c>
      <c r="G25">
        <v>5</v>
      </c>
    </row>
    <row r="26" spans="1:7">
      <c r="A26">
        <v>9</v>
      </c>
      <c r="B26" t="str">
        <v>Under 13 Boys</v>
      </c>
      <c r="C26" t="str">
        <v xml:space="preserve">Aarav </v>
      </c>
      <c r="D26" t="str">
        <v>Shah</v>
      </c>
      <c r="E26" t="str">
        <v>Warriors</v>
      </c>
      <c r="F26" s="6">
        <v>3.3449074074074076E-3</v>
      </c>
      <c r="G26">
        <v>6</v>
      </c>
    </row>
    <row r="27" spans="1:7">
      <c r="A27">
        <v>3</v>
      </c>
      <c r="B27" t="str">
        <v>Under 13 Boys</v>
      </c>
      <c r="C27" t="str">
        <v>Johnaton</v>
      </c>
      <c r="D27" t="str">
        <v>Fraser-Green</v>
      </c>
      <c r="E27" t="str">
        <v xml:space="preserve">Leweston Pentathlon Acadamy </v>
      </c>
      <c r="F27" s="6">
        <v>3.3564814814814816E-3</v>
      </c>
      <c r="G27">
        <v>7</v>
      </c>
    </row>
    <row r="28" spans="1:7">
      <c r="A28">
        <v>4</v>
      </c>
      <c r="B28" t="str">
        <v>Under 13 Boys</v>
      </c>
      <c r="C28" t="str">
        <v>Maison</v>
      </c>
      <c r="D28" t="str">
        <v>Jennings Orr</v>
      </c>
      <c r="E28" t="str">
        <v xml:space="preserve">Leweston Pentathlon Acadamy </v>
      </c>
      <c r="F28" s="6">
        <v>3.3796296296296296E-3</v>
      </c>
      <c r="G28">
        <v>8</v>
      </c>
    </row>
    <row r="29" spans="1:7">
      <c r="A29">
        <v>6</v>
      </c>
      <c r="B29" t="str">
        <v>Under 13 Boys</v>
      </c>
      <c r="C29" t="str">
        <v>William</v>
      </c>
      <c r="D29" t="str">
        <v>Mackintosh</v>
      </c>
      <c r="E29" t="str">
        <v xml:space="preserve">Leweston Pentathlon Acadamy </v>
      </c>
      <c r="F29" s="6">
        <v>3.6342592592592594E-3</v>
      </c>
      <c r="G29">
        <v>9</v>
      </c>
    </row>
    <row r="30" spans="1:7">
      <c r="A30">
        <v>11</v>
      </c>
      <c r="B30" t="str">
        <v>Under 13 Boys</v>
      </c>
      <c r="C30" t="str">
        <v>Kit</v>
      </c>
      <c r="D30" t="str">
        <v>Clarkson</v>
      </c>
      <c r="E30" t="str">
        <v>Leweston Pentathlon Academy</v>
      </c>
      <c r="F30" s="6">
        <v>3.7731481481481483E-3</v>
      </c>
      <c r="G30">
        <v>10</v>
      </c>
    </row>
    <row r="31" spans="1:7">
      <c r="A31">
        <v>1</v>
      </c>
      <c r="B31" t="str">
        <v>Under 13 Boys</v>
      </c>
      <c r="C31" t="str">
        <v>Riley</v>
      </c>
      <c r="D31" t="str">
        <v>Ashurst</v>
      </c>
      <c r="E31" t="str">
        <v>Wessex Wyvern MPC</v>
      </c>
      <c r="F31" s="6">
        <v>4.363425925925926E-3</v>
      </c>
      <c r="G31">
        <v>11</v>
      </c>
    </row>
    <row r="32" spans="1:7">
      <c r="F32" s="6"/>
    </row>
    <row r="33" spans="1:6">
      <c r="F33" s="6"/>
    </row>
    <row r="34" spans="1:6">
      <c r="F34" s="6"/>
    </row>
    <row r="35" spans="1:6">
      <c r="F35" s="6"/>
    </row>
    <row r="36" spans="1:6">
      <c r="F36" s="6"/>
    </row>
    <row r="40" spans="1:6">
      <c r="C40" t="s">
        <v>5</v>
      </c>
    </row>
    <row r="41" spans="1:6">
      <c r="C41" s="7" t="s">
        <v>69</v>
      </c>
    </row>
    <row r="42" spans="1:6">
      <c r="A42">
        <v>2</v>
      </c>
      <c r="C42" t="str">
        <f>C27</f>
        <v>Johnaton</v>
      </c>
      <c r="D42" t="str">
        <f t="shared" ref="D42:F42" si="0">D27</f>
        <v>Fraser-Green</v>
      </c>
      <c r="E42" t="str">
        <f t="shared" si="0"/>
        <v xml:space="preserve">Leweston Pentathlon Acadamy </v>
      </c>
      <c r="F42" s="1">
        <f t="shared" si="0"/>
        <v>3.3564814814814816E-3</v>
      </c>
    </row>
    <row r="43" spans="1:6">
      <c r="C43" t="str">
        <f>C28</f>
        <v>Maison</v>
      </c>
      <c r="D43" t="str">
        <f t="shared" ref="D43:F43" si="1">D28</f>
        <v>Jennings Orr</v>
      </c>
      <c r="E43" t="str">
        <f t="shared" si="1"/>
        <v xml:space="preserve">Leweston Pentathlon Acadamy </v>
      </c>
      <c r="F43" s="1">
        <f t="shared" si="1"/>
        <v>3.3796296296296296E-3</v>
      </c>
    </row>
    <row r="44" spans="1:6">
      <c r="C44" t="str">
        <f>C29</f>
        <v>William</v>
      </c>
      <c r="D44" t="str">
        <f t="shared" ref="D44:F44" si="2">D29</f>
        <v>Mackintosh</v>
      </c>
      <c r="E44" t="str">
        <f t="shared" si="2"/>
        <v xml:space="preserve">Leweston Pentathlon Acadamy </v>
      </c>
      <c r="F44" s="1">
        <f t="shared" si="2"/>
        <v>3.6342592592592594E-3</v>
      </c>
    </row>
    <row r="45" spans="1:6">
      <c r="F45" s="1">
        <f>SUM(F42:F44)</f>
        <v>1.037037037037037E-2</v>
      </c>
    </row>
    <row r="48" spans="1:6">
      <c r="A48">
        <v>1</v>
      </c>
      <c r="C48" s="7" t="s">
        <v>72</v>
      </c>
    </row>
    <row r="49" spans="3:6">
      <c r="C49" t="str">
        <f>C21</f>
        <v>Callum</v>
      </c>
      <c r="D49" t="str">
        <f t="shared" ref="D49:F49" si="3">D21</f>
        <v>Le Roux </v>
      </c>
      <c r="E49" t="str">
        <f t="shared" si="3"/>
        <v>Wessex Wyverns</v>
      </c>
      <c r="F49" s="1">
        <f t="shared" si="3"/>
        <v>2.9050925925925928E-3</v>
      </c>
    </row>
    <row r="50" spans="3:6">
      <c r="C50" t="str">
        <f>C22</f>
        <v>Declan</v>
      </c>
      <c r="D50" t="str">
        <f t="shared" ref="D50:F50" si="4">D22</f>
        <v>O’Connell  </v>
      </c>
      <c r="E50" t="str">
        <f t="shared" si="4"/>
        <v>Wessex Wyverns</v>
      </c>
      <c r="F50" s="1">
        <f t="shared" si="4"/>
        <v>2.9745370370370373E-3</v>
      </c>
    </row>
    <row r="51" spans="3:6">
      <c r="C51" t="str">
        <f>C25</f>
        <v>Dylan</v>
      </c>
      <c r="D51" t="str">
        <f t="shared" ref="D51:F51" si="5">D25</f>
        <v>May-John</v>
      </c>
      <c r="E51" t="str">
        <f t="shared" si="5"/>
        <v>Wessex Wyverns</v>
      </c>
      <c r="F51" s="1">
        <f t="shared" si="5"/>
        <v>3.2523148148148147E-3</v>
      </c>
    </row>
    <row r="52" spans="3:6">
      <c r="F52" s="1">
        <f>SUM(F49:F51)</f>
        <v>9.131944444444446E-3</v>
      </c>
    </row>
  </sheetData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355C-0948-4303-B06E-2C9F735E4B18}">
  <sheetPr>
    <pageSetUpPr fitToPage="1"/>
  </sheetPr>
  <dimension ref="A2:G68"/>
  <sheetViews>
    <sheetView topLeftCell="A33" workbookViewId="0">
      <selection activeCell="K56" sqref="K56"/>
    </sheetView>
  </sheetViews>
  <sheetFormatPr defaultRowHeight="14.4"/>
  <cols>
    <col min="2" max="2" width="13.6640625" customWidth="1"/>
    <col min="3" max="3" width="13" customWidth="1"/>
    <col min="4" max="4" width="16.44140625" customWidth="1"/>
    <col min="5" max="5" width="39.21875" customWidth="1"/>
  </cols>
  <sheetData>
    <row r="2" spans="1:6">
      <c r="A2">
        <v>8</v>
      </c>
      <c r="B2" t="str">
        <f>VLOOKUP($A2,Competitors!$A$102:$E$120,4,FALSE)</f>
        <v>Under 13 Girls</v>
      </c>
      <c r="C2" t="str">
        <f>VLOOKUP($A2,Competitors!$A$102:$E$120,2,FALSE)</f>
        <v>Bella</v>
      </c>
      <c r="D2" t="str">
        <f>VLOOKUP($A2,Competitors!$A$102:$E$120,3,FALSE)</f>
        <v>Gurung</v>
      </c>
      <c r="E2" t="str">
        <f>VLOOKUP($A2,Competitors!$A$102:$E$120,5,FALSE)</f>
        <v>Leweston Pentathlon Academy</v>
      </c>
      <c r="F2" s="6">
        <v>3.0208333333333333E-3</v>
      </c>
    </row>
    <row r="3" spans="1:6">
      <c r="A3">
        <v>10</v>
      </c>
      <c r="B3" t="str">
        <f>VLOOKUP($A3,Competitors!$A$102:$E$120,4,FALSE)</f>
        <v>Under 13 Girls</v>
      </c>
      <c r="C3" t="str">
        <f>VLOOKUP($A3,Competitors!$A$102:$E$120,2,FALSE)</f>
        <v>Abigail</v>
      </c>
      <c r="D3" t="str">
        <f>VLOOKUP($A3,Competitors!$A$102:$E$120,3,FALSE)</f>
        <v>Latham</v>
      </c>
      <c r="E3" t="str">
        <f>VLOOKUP($A3,Competitors!$A$102:$E$120,5,FALSE)</f>
        <v>Unaffiliated</v>
      </c>
      <c r="F3" s="6">
        <v>3.1840277777777782E-3</v>
      </c>
    </row>
    <row r="4" spans="1:6">
      <c r="A4">
        <v>6</v>
      </c>
      <c r="B4" t="str">
        <f>VLOOKUP($A4,Competitors!$A$102:$E$120,4,FALSE)</f>
        <v>Under 13 Girls</v>
      </c>
      <c r="C4" t="str">
        <f>VLOOKUP($A4,Competitors!$A$102:$E$120,2,FALSE)</f>
        <v>Elizabeth</v>
      </c>
      <c r="D4" t="str">
        <f>VLOOKUP($A4,Competitors!$A$102:$E$120,3,FALSE)</f>
        <v>Doggrell</v>
      </c>
      <c r="E4" t="str">
        <f>VLOOKUP($A4,Competitors!$A$102:$E$120,5,FALSE)</f>
        <v>Leweston Pentathlon Academy</v>
      </c>
      <c r="F4" s="6">
        <v>3.1883101851851855E-3</v>
      </c>
    </row>
    <row r="5" spans="1:6">
      <c r="A5">
        <v>18</v>
      </c>
      <c r="B5" t="str">
        <f>VLOOKUP($A5,Competitors!$A$102:$E$120,4,FALSE)</f>
        <v>Under 13 Girls</v>
      </c>
      <c r="C5" t="str">
        <f>VLOOKUP($A5,Competitors!$A$102:$E$120,2,FALSE)</f>
        <v>Chloe</v>
      </c>
      <c r="D5" t="str">
        <f>VLOOKUP($A5,Competitors!$A$102:$E$120,3,FALSE)</f>
        <v>Willson</v>
      </c>
      <c r="E5" t="str">
        <f>VLOOKUP($A5,Competitors!$A$102:$E$120,5,FALSE)</f>
        <v>Unaffiliated</v>
      </c>
      <c r="F5" s="6">
        <v>3.2060185185185186E-3</v>
      </c>
    </row>
    <row r="6" spans="1:6">
      <c r="A6">
        <v>17</v>
      </c>
      <c r="B6" t="str">
        <f>VLOOKUP($A6,Competitors!$A$102:$E$120,4,FALSE)</f>
        <v>Under 13 Girls</v>
      </c>
      <c r="C6" t="str">
        <f>VLOOKUP($A6,Competitors!$A$102:$E$120,2,FALSE)</f>
        <v>Alice</v>
      </c>
      <c r="D6" t="str">
        <f>VLOOKUP($A6,Competitors!$A$102:$E$120,3,FALSE)</f>
        <v>Wills</v>
      </c>
      <c r="E6" t="str">
        <f>VLOOKUP($A6,Competitors!$A$102:$E$120,5,FALSE)</f>
        <v>Leweston Pentathlon Academy</v>
      </c>
      <c r="F6" s="6">
        <v>3.2663194444444441E-3</v>
      </c>
    </row>
    <row r="7" spans="1:6">
      <c r="A7">
        <v>1</v>
      </c>
      <c r="B7" t="str">
        <f>VLOOKUP($A7,Competitors!$A$102:$E$120,4,FALSE)</f>
        <v>Under 13 Girls</v>
      </c>
      <c r="C7" t="str">
        <f>VLOOKUP($A7,Competitors!$A$102:$E$120,2,FALSE)</f>
        <v>Ottie</v>
      </c>
      <c r="D7" t="str">
        <f>VLOOKUP($A7,Competitors!$A$102:$E$120,3,FALSE)</f>
        <v>Abernethy</v>
      </c>
      <c r="E7" t="str">
        <f>VLOOKUP($A7,Competitors!$A$102:$E$120,5,FALSE)</f>
        <v>Leweston Pentathlon Academy</v>
      </c>
      <c r="F7" s="6">
        <v>3.271296296296296E-3</v>
      </c>
    </row>
    <row r="8" spans="1:6">
      <c r="A8">
        <v>16</v>
      </c>
      <c r="B8" t="str">
        <f>VLOOKUP($A8,Competitors!$A$102:$E$120,4,FALSE)</f>
        <v>Under 13 Girls</v>
      </c>
      <c r="C8" t="str">
        <f>VLOOKUP($A8,Competitors!$A$102:$E$120,2,FALSE)</f>
        <v>Evelyn</v>
      </c>
      <c r="D8" t="str">
        <f>VLOOKUP($A8,Competitors!$A$102:$E$120,3,FALSE)</f>
        <v>Wills</v>
      </c>
      <c r="E8" t="str">
        <f>VLOOKUP($A8,Competitors!$A$102:$E$120,5,FALSE)</f>
        <v>Leweston Pentathlon Academy</v>
      </c>
      <c r="F8" s="6">
        <v>3.2751157407407412E-3</v>
      </c>
    </row>
    <row r="9" spans="1:6">
      <c r="A9">
        <v>3</v>
      </c>
      <c r="B9" t="str">
        <f>VLOOKUP($A9,Competitors!$A$102:$E$120,4,FALSE)</f>
        <v>Under 13 Girls</v>
      </c>
      <c r="C9" t="str">
        <f>VLOOKUP($A9,Competitors!$A$102:$E$120,2,FALSE)</f>
        <v xml:space="preserve">Sophia-Lily </v>
      </c>
      <c r="D9" t="str">
        <f>VLOOKUP($A9,Competitors!$A$102:$E$120,3,FALSE)</f>
        <v>Ashton</v>
      </c>
      <c r="E9" t="str">
        <f>VLOOKUP($A9,Competitors!$A$102:$E$120,5,FALSE)</f>
        <v>Leweston Pentathlon Academy</v>
      </c>
      <c r="F9" s="6">
        <v>3.3217592592592591E-3</v>
      </c>
    </row>
    <row r="10" spans="1:6">
      <c r="A10">
        <v>19</v>
      </c>
      <c r="B10" t="str">
        <f>VLOOKUP($A10,Competitors!$A$102:$E$120,4,FALSE)</f>
        <v>Under 13 Girls</v>
      </c>
      <c r="C10" t="str">
        <f>VLOOKUP($A10,Competitors!$A$102:$E$120,2,FALSE)</f>
        <v>Grace</v>
      </c>
      <c r="D10" t="str">
        <f>VLOOKUP($A10,Competitors!$A$102:$E$120,3,FALSE)</f>
        <v>Speyers</v>
      </c>
      <c r="E10" t="str">
        <f>VLOOKUP($A10,Competitors!$A$102:$E$120,5,FALSE)</f>
        <v>Millfield School (Prep and Snr)</v>
      </c>
      <c r="F10" s="6">
        <v>3.398263888888889E-3</v>
      </c>
    </row>
    <row r="11" spans="1:6">
      <c r="A11">
        <v>5</v>
      </c>
      <c r="B11" t="str">
        <f>VLOOKUP($A11,Competitors!$A$102:$E$120,4,FALSE)</f>
        <v>Under 13 Girls</v>
      </c>
      <c r="C11" t="str">
        <f>VLOOKUP($A11,Competitors!$A$102:$E$120,2,FALSE)</f>
        <v>Neve</v>
      </c>
      <c r="D11" t="str">
        <f>VLOOKUP($A11,Competitors!$A$102:$E$120,3,FALSE)</f>
        <v>Corthorn</v>
      </c>
      <c r="E11" t="str">
        <f>VLOOKUP($A11,Competitors!$A$102:$E$120,5,FALSE)</f>
        <v xml:space="preserve">Leweston Pentathlon Acadamy </v>
      </c>
      <c r="F11" s="6">
        <v>3.4002314814814811E-3</v>
      </c>
    </row>
    <row r="12" spans="1:6">
      <c r="A12">
        <v>14</v>
      </c>
      <c r="B12" t="str">
        <f>VLOOKUP($A12,Competitors!$A$102:$E$120,4,FALSE)</f>
        <v>Under 13 Girls</v>
      </c>
      <c r="C12" t="str">
        <f>VLOOKUP($A12,Competitors!$A$102:$E$120,2,FALSE)</f>
        <v>Imogen</v>
      </c>
      <c r="D12" t="str">
        <f>VLOOKUP($A12,Competitors!$A$102:$E$120,3,FALSE)</f>
        <v>Speyer</v>
      </c>
      <c r="E12" t="str">
        <f>VLOOKUP($A12,Competitors!$A$102:$E$120,5,FALSE)</f>
        <v>Unaffiliated</v>
      </c>
      <c r="F12" s="6">
        <v>3.414351851851852E-3</v>
      </c>
    </row>
    <row r="13" spans="1:6">
      <c r="A13">
        <v>15</v>
      </c>
      <c r="B13" t="str">
        <f>VLOOKUP($A13,Competitors!$A$102:$E$120,4,FALSE)</f>
        <v>Under 13 Girls</v>
      </c>
      <c r="C13" t="str">
        <f>VLOOKUP($A13,Competitors!$A$102:$E$120,2,FALSE)</f>
        <v>Eleanor</v>
      </c>
      <c r="D13" t="str">
        <f>VLOOKUP($A13,Competitors!$A$102:$E$120,3,FALSE)</f>
        <v>Turnbull</v>
      </c>
      <c r="E13" t="str">
        <f>VLOOKUP($A13,Competitors!$A$102:$E$120,5,FALSE)</f>
        <v>Leweston Pentathlon Academy</v>
      </c>
      <c r="F13" s="6">
        <v>3.5185185185185185E-3</v>
      </c>
    </row>
    <row r="14" spans="1:6">
      <c r="A14">
        <v>12</v>
      </c>
      <c r="B14" t="str">
        <f>VLOOKUP($A14,Competitors!$A$102:$E$120,4,FALSE)</f>
        <v>Under 13 Girls</v>
      </c>
      <c r="C14" t="str">
        <f>VLOOKUP($A14,Competitors!$A$102:$E$120,2,FALSE)</f>
        <v>Sophie</v>
      </c>
      <c r="D14" t="str">
        <f>VLOOKUP($A14,Competitors!$A$102:$E$120,3,FALSE)</f>
        <v>Neil</v>
      </c>
      <c r="E14" t="str">
        <f>VLOOKUP($A14,Competitors!$A$102:$E$120,5,FALSE)</f>
        <v>Wessex Wyvern MPC</v>
      </c>
      <c r="F14" s="6">
        <v>3.5300925925925925E-3</v>
      </c>
    </row>
    <row r="15" spans="1:6">
      <c r="A15">
        <v>9</v>
      </c>
      <c r="B15" t="str">
        <f>VLOOKUP($A15,Competitors!$A$102:$E$120,4,FALSE)</f>
        <v>Under 13 Girls</v>
      </c>
      <c r="C15" t="str">
        <f>VLOOKUP($A15,Competitors!$A$102:$E$120,2,FALSE)</f>
        <v>Ariana</v>
      </c>
      <c r="D15" t="str">
        <f>VLOOKUP($A15,Competitors!$A$102:$E$120,3,FALSE)</f>
        <v>Hare</v>
      </c>
      <c r="E15" t="str">
        <f>VLOOKUP($A15,Competitors!$A$102:$E$120,5,FALSE)</f>
        <v>Unaffiliated</v>
      </c>
      <c r="F15" s="6">
        <v>3.5416666666666665E-3</v>
      </c>
    </row>
    <row r="16" spans="1:6">
      <c r="A16">
        <v>7</v>
      </c>
      <c r="B16" t="str">
        <f>VLOOKUP($A16,Competitors!$A$102:$E$120,4,FALSE)</f>
        <v>Under 13 Girls</v>
      </c>
      <c r="C16" t="str">
        <f>VLOOKUP($A16,Competitors!$A$102:$E$120,2,FALSE)</f>
        <v>Marnie</v>
      </c>
      <c r="D16" t="str">
        <f>VLOOKUP($A16,Competitors!$A$102:$E$120,3,FALSE)</f>
        <v>Ford</v>
      </c>
      <c r="E16" t="str">
        <f>VLOOKUP($A16,Competitors!$A$102:$E$120,5,FALSE)</f>
        <v>Unaffiliated</v>
      </c>
      <c r="F16" s="6">
        <v>3.5995370370370369E-3</v>
      </c>
    </row>
    <row r="17" spans="1:7">
      <c r="A17">
        <v>2</v>
      </c>
      <c r="B17" t="str">
        <f>VLOOKUP($A17,Competitors!$A$102:$E$120,4,FALSE)</f>
        <v>Under 13 Girls</v>
      </c>
      <c r="C17" t="str">
        <f>VLOOKUP($A17,Competitors!$A$102:$E$120,2,FALSE)</f>
        <v>Auralia</v>
      </c>
      <c r="D17" t="str">
        <f>VLOOKUP($A17,Competitors!$A$102:$E$120,3,FALSE)</f>
        <v>Acland</v>
      </c>
      <c r="E17" t="str">
        <f>VLOOKUP($A17,Competitors!$A$102:$E$120,5,FALSE)</f>
        <v>Wellington School (Somerset)</v>
      </c>
      <c r="F17" s="6">
        <v>3.6226851851851854E-3</v>
      </c>
    </row>
    <row r="18" spans="1:7">
      <c r="A18">
        <v>11</v>
      </c>
      <c r="B18" t="str">
        <f>VLOOKUP($A18,Competitors!$A$102:$E$120,4,FALSE)</f>
        <v>Under 13 Girls</v>
      </c>
      <c r="C18" t="str">
        <f>VLOOKUP($A18,Competitors!$A$102:$E$120,2,FALSE)</f>
        <v>Liliana</v>
      </c>
      <c r="D18" t="str">
        <f>VLOOKUP($A18,Competitors!$A$102:$E$120,3,FALSE)</f>
        <v>Mistretta</v>
      </c>
      <c r="E18" t="str">
        <f>VLOOKUP($A18,Competitors!$A$102:$E$120,5,FALSE)</f>
        <v>Monkton Combe Pentathlon</v>
      </c>
      <c r="F18" s="6">
        <v>3.7615740740740739E-3</v>
      </c>
    </row>
    <row r="19" spans="1:7">
      <c r="A19">
        <v>4</v>
      </c>
      <c r="B19" t="str">
        <f>VLOOKUP($A19,Competitors!$A$102:$E$120,4,FALSE)</f>
        <v>Under 13 Girls</v>
      </c>
      <c r="C19" t="str">
        <f>VLOOKUP($A19,Competitors!$A$102:$E$120,2,FALSE)</f>
        <v>Elodie</v>
      </c>
      <c r="D19" t="str">
        <f>VLOOKUP($A19,Competitors!$A$102:$E$120,3,FALSE)</f>
        <v>Burdett</v>
      </c>
      <c r="E19" t="str">
        <f>VLOOKUP($A19,Competitors!$A$102:$E$120,5,FALSE)</f>
        <v>Millfield School (Prep and Snr)</v>
      </c>
      <c r="F19" s="4" t="s">
        <v>129</v>
      </c>
    </row>
    <row r="20" spans="1:7">
      <c r="A20">
        <v>13</v>
      </c>
      <c r="B20" t="str">
        <f>VLOOKUP($A20,Competitors!$A$102:$E$120,4,FALSE)</f>
        <v>Under 13 Girls</v>
      </c>
      <c r="C20" t="str">
        <f>VLOOKUP($A20,Competitors!$A$102:$E$120,2,FALSE)</f>
        <v>Willow</v>
      </c>
      <c r="D20" t="str">
        <f>VLOOKUP($A20,Competitors!$A$102:$E$120,3,FALSE)</f>
        <v>Saunders</v>
      </c>
      <c r="E20" t="str">
        <f>VLOOKUP($A20,Competitors!$A$102:$E$120,5,FALSE)</f>
        <v>Millfield School (Prep and Snr)</v>
      </c>
      <c r="F20" s="4" t="s">
        <v>129</v>
      </c>
    </row>
    <row r="21" spans="1:7">
      <c r="F21" s="4"/>
    </row>
    <row r="22" spans="1:7">
      <c r="F22" s="4"/>
    </row>
    <row r="23" spans="1:7">
      <c r="F23" s="4"/>
    </row>
    <row r="24" spans="1:7">
      <c r="F24" s="4"/>
    </row>
    <row r="25" spans="1:7">
      <c r="A25" t="s">
        <v>53</v>
      </c>
      <c r="F25" s="4"/>
    </row>
    <row r="27" spans="1:7">
      <c r="A27" cm="1">
        <f t="array" ref="A27:F45">_xlfn._xlws.FILTER($A$2:$F$20,$B$2:$B$20=A25)</f>
        <v>8</v>
      </c>
      <c r="B27" t="str">
        <v>Under 13 Girls</v>
      </c>
      <c r="C27" t="str">
        <v>Bella</v>
      </c>
      <c r="D27" t="str">
        <v>Gurung</v>
      </c>
      <c r="E27" t="str">
        <v>Leweston Pentathlon Academy</v>
      </c>
      <c r="F27" s="6">
        <v>3.0208333333333333E-3</v>
      </c>
      <c r="G27">
        <v>1</v>
      </c>
    </row>
    <row r="28" spans="1:7">
      <c r="A28">
        <v>10</v>
      </c>
      <c r="B28" t="str">
        <v>Under 13 Girls</v>
      </c>
      <c r="C28" t="str">
        <v>Abigail</v>
      </c>
      <c r="D28" t="str">
        <v>Latham</v>
      </c>
      <c r="E28" t="str">
        <v>Unaffiliated</v>
      </c>
      <c r="F28" s="6">
        <v>3.1840277777777782E-3</v>
      </c>
      <c r="G28">
        <v>2</v>
      </c>
    </row>
    <row r="29" spans="1:7">
      <c r="A29">
        <v>6</v>
      </c>
      <c r="B29" t="str">
        <v>Under 13 Girls</v>
      </c>
      <c r="C29" t="str">
        <v>Elizabeth</v>
      </c>
      <c r="D29" t="str">
        <v>Doggrell</v>
      </c>
      <c r="E29" t="str">
        <v>Leweston Pentathlon Academy</v>
      </c>
      <c r="F29" s="6">
        <v>3.1883101851851855E-3</v>
      </c>
      <c r="G29">
        <v>3</v>
      </c>
    </row>
    <row r="30" spans="1:7">
      <c r="A30">
        <v>18</v>
      </c>
      <c r="B30" t="str">
        <v>Under 13 Girls</v>
      </c>
      <c r="C30" t="str">
        <v>Chloe</v>
      </c>
      <c r="D30" t="str">
        <v>Willson</v>
      </c>
      <c r="E30" t="str">
        <v>Unaffiliated</v>
      </c>
      <c r="F30" s="6">
        <v>3.2060185185185186E-3</v>
      </c>
      <c r="G30">
        <v>4</v>
      </c>
    </row>
    <row r="31" spans="1:7">
      <c r="A31">
        <v>17</v>
      </c>
      <c r="B31" t="str">
        <v>Under 13 Girls</v>
      </c>
      <c r="C31" t="str">
        <v>Alice</v>
      </c>
      <c r="D31" t="str">
        <v>Wills</v>
      </c>
      <c r="E31" t="str">
        <v>Leweston Pentathlon Academy</v>
      </c>
      <c r="F31" s="6">
        <v>3.2663194444444441E-3</v>
      </c>
      <c r="G31">
        <v>5</v>
      </c>
    </row>
    <row r="32" spans="1:7">
      <c r="A32">
        <v>1</v>
      </c>
      <c r="B32" t="str">
        <v>Under 13 Girls</v>
      </c>
      <c r="C32" t="str">
        <v>Ottie</v>
      </c>
      <c r="D32" t="str">
        <v>Abernethy</v>
      </c>
      <c r="E32" t="str">
        <v>Leweston Pentathlon Academy</v>
      </c>
      <c r="F32" s="6">
        <v>3.271296296296296E-3</v>
      </c>
      <c r="G32">
        <v>6</v>
      </c>
    </row>
    <row r="33" spans="1:7">
      <c r="A33">
        <v>16</v>
      </c>
      <c r="B33" t="str">
        <v>Under 13 Girls</v>
      </c>
      <c r="C33" t="str">
        <v>Evelyn</v>
      </c>
      <c r="D33" t="str">
        <v>Wills</v>
      </c>
      <c r="E33" t="str">
        <v>Leweston Pentathlon Academy</v>
      </c>
      <c r="F33" s="6">
        <v>3.2751157407407412E-3</v>
      </c>
      <c r="G33">
        <v>7</v>
      </c>
    </row>
    <row r="34" spans="1:7">
      <c r="A34">
        <v>3</v>
      </c>
      <c r="B34" t="str">
        <v>Under 13 Girls</v>
      </c>
      <c r="C34" t="str">
        <v xml:space="preserve">Sophia-Lily </v>
      </c>
      <c r="D34" t="str">
        <v>Ashton</v>
      </c>
      <c r="E34" t="str">
        <v>Leweston Pentathlon Academy</v>
      </c>
      <c r="F34" s="6">
        <v>3.3217592592592591E-3</v>
      </c>
      <c r="G34">
        <v>8</v>
      </c>
    </row>
    <row r="35" spans="1:7">
      <c r="A35">
        <v>19</v>
      </c>
      <c r="B35" t="str">
        <v>Under 13 Girls</v>
      </c>
      <c r="C35" t="str">
        <v>Grace</v>
      </c>
      <c r="D35" t="str">
        <v>Speyers</v>
      </c>
      <c r="E35" t="str">
        <v>Millfield School (Prep and Snr)</v>
      </c>
      <c r="F35" s="6">
        <v>3.398263888888889E-3</v>
      </c>
      <c r="G35">
        <v>9</v>
      </c>
    </row>
    <row r="36" spans="1:7">
      <c r="A36">
        <v>5</v>
      </c>
      <c r="B36" t="str">
        <v>Under 13 Girls</v>
      </c>
      <c r="C36" t="str">
        <v>Neve</v>
      </c>
      <c r="D36" t="str">
        <v>Corthorn</v>
      </c>
      <c r="E36" t="str">
        <v xml:space="preserve">Leweston Pentathlon Acadamy </v>
      </c>
      <c r="F36" s="6">
        <v>3.4002314814814811E-3</v>
      </c>
      <c r="G36">
        <v>10</v>
      </c>
    </row>
    <row r="37" spans="1:7">
      <c r="A37">
        <v>14</v>
      </c>
      <c r="B37" t="str">
        <v>Under 13 Girls</v>
      </c>
      <c r="C37" t="str">
        <v>Imogen</v>
      </c>
      <c r="D37" t="str">
        <v>Speyer</v>
      </c>
      <c r="E37" t="str">
        <v>Unaffiliated</v>
      </c>
      <c r="F37" s="6">
        <v>3.414351851851852E-3</v>
      </c>
      <c r="G37">
        <v>11</v>
      </c>
    </row>
    <row r="38" spans="1:7">
      <c r="A38">
        <v>15</v>
      </c>
      <c r="B38" t="str">
        <v>Under 13 Girls</v>
      </c>
      <c r="C38" t="str">
        <v>Eleanor</v>
      </c>
      <c r="D38" t="str">
        <v>Turnbull</v>
      </c>
      <c r="E38" t="str">
        <v>Leweston Pentathlon Academy</v>
      </c>
      <c r="F38" s="6">
        <v>3.5185185185185185E-3</v>
      </c>
      <c r="G38">
        <v>12</v>
      </c>
    </row>
    <row r="39" spans="1:7">
      <c r="A39">
        <v>12</v>
      </c>
      <c r="B39" t="str">
        <v>Under 13 Girls</v>
      </c>
      <c r="C39" t="str">
        <v>Sophie</v>
      </c>
      <c r="D39" t="str">
        <v>Neil</v>
      </c>
      <c r="E39" t="str">
        <v>Wessex Wyvern MPC</v>
      </c>
      <c r="F39" s="6">
        <v>3.5300925925925925E-3</v>
      </c>
      <c r="G39">
        <v>13</v>
      </c>
    </row>
    <row r="40" spans="1:7">
      <c r="A40">
        <v>9</v>
      </c>
      <c r="B40" t="str">
        <v>Under 13 Girls</v>
      </c>
      <c r="C40" t="str">
        <v>Ariana</v>
      </c>
      <c r="D40" t="str">
        <v>Hare</v>
      </c>
      <c r="E40" t="str">
        <v>Unaffiliated</v>
      </c>
      <c r="F40" s="6">
        <v>3.5416666666666665E-3</v>
      </c>
      <c r="G40">
        <v>14</v>
      </c>
    </row>
    <row r="41" spans="1:7">
      <c r="A41">
        <v>7</v>
      </c>
      <c r="B41" t="str">
        <v>Under 13 Girls</v>
      </c>
      <c r="C41" t="str">
        <v>Marnie</v>
      </c>
      <c r="D41" t="str">
        <v>Ford</v>
      </c>
      <c r="E41" t="str">
        <v>Unaffiliated</v>
      </c>
      <c r="F41" s="6">
        <v>3.5995370370370369E-3</v>
      </c>
      <c r="G41">
        <v>15</v>
      </c>
    </row>
    <row r="42" spans="1:7">
      <c r="A42">
        <v>2</v>
      </c>
      <c r="B42" t="str">
        <v>Under 13 Girls</v>
      </c>
      <c r="C42" t="str">
        <v>Auralia</v>
      </c>
      <c r="D42" t="str">
        <v>Acland</v>
      </c>
      <c r="E42" t="str">
        <v>Wellington School (Somerset)</v>
      </c>
      <c r="F42" s="6">
        <v>3.6226851851851854E-3</v>
      </c>
      <c r="G42">
        <v>16</v>
      </c>
    </row>
    <row r="43" spans="1:7">
      <c r="A43">
        <v>11</v>
      </c>
      <c r="B43" t="str">
        <v>Under 13 Girls</v>
      </c>
      <c r="C43" t="str">
        <v>Liliana</v>
      </c>
      <c r="D43" t="str">
        <v>Mistretta</v>
      </c>
      <c r="E43" t="str">
        <v>Monkton Combe Pentathlon</v>
      </c>
      <c r="F43" s="6">
        <v>3.7615740740740739E-3</v>
      </c>
      <c r="G43">
        <v>17</v>
      </c>
    </row>
    <row r="44" spans="1:7">
      <c r="A44">
        <v>4</v>
      </c>
      <c r="B44" t="str">
        <v>Under 13 Girls</v>
      </c>
      <c r="C44" t="str">
        <v>Elodie</v>
      </c>
      <c r="D44" t="str">
        <v>Burdett</v>
      </c>
      <c r="E44" t="str">
        <v>Millfield School (Prep and Snr)</v>
      </c>
      <c r="F44" t="str">
        <v>DNS</v>
      </c>
      <c r="G44">
        <v>18</v>
      </c>
    </row>
    <row r="45" spans="1:7">
      <c r="A45">
        <v>13</v>
      </c>
      <c r="B45" t="str">
        <v>Under 13 Girls</v>
      </c>
      <c r="C45" t="str">
        <v>Willow</v>
      </c>
      <c r="D45" t="str">
        <v>Saunders</v>
      </c>
      <c r="E45" t="str">
        <v>Millfield School (Prep and Snr)</v>
      </c>
      <c r="F45" t="str">
        <v>DNS</v>
      </c>
      <c r="G45">
        <v>19</v>
      </c>
    </row>
    <row r="49" spans="3:6">
      <c r="C49" t="s">
        <v>5</v>
      </c>
    </row>
    <row r="50" spans="3:6">
      <c r="C50" s="7" t="s">
        <v>69</v>
      </c>
    </row>
    <row r="51" spans="3:6">
      <c r="C51" t="str">
        <f>C27</f>
        <v>Bella</v>
      </c>
      <c r="D51" t="str">
        <f t="shared" ref="D51:F51" si="0">D27</f>
        <v>Gurung</v>
      </c>
      <c r="E51" t="str">
        <f t="shared" si="0"/>
        <v>Leweston Pentathlon Academy</v>
      </c>
      <c r="F51" s="1">
        <f t="shared" si="0"/>
        <v>3.0208333333333333E-3</v>
      </c>
    </row>
    <row r="52" spans="3:6">
      <c r="C52" t="str">
        <f>C29</f>
        <v>Elizabeth</v>
      </c>
      <c r="D52" t="str">
        <f t="shared" ref="D52:F52" si="1">D29</f>
        <v>Doggrell</v>
      </c>
      <c r="E52" t="str">
        <f t="shared" si="1"/>
        <v>Leweston Pentathlon Academy</v>
      </c>
      <c r="F52" s="1">
        <f t="shared" si="1"/>
        <v>3.1883101851851855E-3</v>
      </c>
    </row>
    <row r="53" spans="3:6">
      <c r="C53" t="str">
        <f>C31</f>
        <v>Alice</v>
      </c>
      <c r="D53" t="str">
        <f t="shared" ref="D53:F53" si="2">D31</f>
        <v>Wills</v>
      </c>
      <c r="E53" t="str">
        <f t="shared" si="2"/>
        <v>Leweston Pentathlon Academy</v>
      </c>
      <c r="F53" s="1">
        <f t="shared" si="2"/>
        <v>3.2663194444444441E-3</v>
      </c>
    </row>
    <row r="54" spans="3:6">
      <c r="F54" s="1">
        <f>SUM(F51:F53)</f>
        <v>9.4754629629629633E-3</v>
      </c>
    </row>
    <row r="57" spans="3:6">
      <c r="C57" s="7" t="s">
        <v>69</v>
      </c>
    </row>
    <row r="58" spans="3:6">
      <c r="C58" t="str">
        <f>C32</f>
        <v>Ottie</v>
      </c>
      <c r="D58" t="str">
        <f t="shared" ref="D58:F58" si="3">D32</f>
        <v>Abernethy</v>
      </c>
      <c r="E58" t="str">
        <f t="shared" si="3"/>
        <v>Leweston Pentathlon Academy</v>
      </c>
      <c r="F58" s="1">
        <f t="shared" si="3"/>
        <v>3.271296296296296E-3</v>
      </c>
    </row>
    <row r="59" spans="3:6">
      <c r="C59" t="str">
        <f>C33</f>
        <v>Evelyn</v>
      </c>
      <c r="D59" t="str">
        <f t="shared" ref="D59:F59" si="4">D33</f>
        <v>Wills</v>
      </c>
      <c r="E59" t="str">
        <f t="shared" si="4"/>
        <v>Leweston Pentathlon Academy</v>
      </c>
      <c r="F59" s="1">
        <f t="shared" si="4"/>
        <v>3.2751157407407412E-3</v>
      </c>
    </row>
    <row r="60" spans="3:6">
      <c r="C60" t="str">
        <f>C34</f>
        <v xml:space="preserve">Sophia-Lily </v>
      </c>
      <c r="D60" t="str">
        <f t="shared" ref="D60:F60" si="5">D34</f>
        <v>Ashton</v>
      </c>
      <c r="E60" t="str">
        <f t="shared" si="5"/>
        <v>Leweston Pentathlon Academy</v>
      </c>
      <c r="F60" s="1">
        <f t="shared" si="5"/>
        <v>3.3217592592592591E-3</v>
      </c>
    </row>
    <row r="61" spans="3:6">
      <c r="F61" s="1">
        <f>SUM(F58:F60)</f>
        <v>9.8681712962962968E-3</v>
      </c>
    </row>
    <row r="64" spans="3:6">
      <c r="C64" s="7"/>
    </row>
    <row r="65" spans="6:6">
      <c r="F65" s="1"/>
    </row>
    <row r="66" spans="6:6">
      <c r="F66" s="1"/>
    </row>
    <row r="67" spans="6:6">
      <c r="F67" s="1"/>
    </row>
    <row r="68" spans="6:6">
      <c r="F68" s="1"/>
    </row>
  </sheetData>
  <pageMargins left="0.7" right="0.7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Competitors</vt:lpstr>
      <vt:lpstr>Masters </vt:lpstr>
      <vt:lpstr>junior U17 U19 men</vt:lpstr>
      <vt:lpstr>junior U17 U19 women</vt:lpstr>
      <vt:lpstr>U9</vt:lpstr>
      <vt:lpstr>U11 Boys</vt:lpstr>
      <vt:lpstr>U11 Girls</vt:lpstr>
      <vt:lpstr>U13 Boys</vt:lpstr>
      <vt:lpstr>U13 Girls</vt:lpstr>
      <vt:lpstr>U15 Boys</vt:lpstr>
      <vt:lpstr>U15 Girls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37816 Scoring Report</dc:title>
  <dc:subject>37816 Scoring Report</dc:subject>
  <dc:creator>Sport:80</dc:creator>
  <cp:keywords/>
  <dc:description/>
  <cp:lastModifiedBy>Spolton, Simon</cp:lastModifiedBy>
  <cp:lastPrinted>2026-04-12T11:51:11Z</cp:lastPrinted>
  <dcterms:created xsi:type="dcterms:W3CDTF">2023-05-01T19:00:26Z</dcterms:created>
  <dcterms:modified xsi:type="dcterms:W3CDTF">2026-04-12T11:53:55Z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7340d3b-fbfb-4e15-bff8-3c144843a4d1_Enabled">
    <vt:lpwstr>true</vt:lpwstr>
  </property>
  <property fmtid="{D5CDD505-2E9C-101B-9397-08002B2CF9AE}" pid="3" name="MSIP_Label_c7340d3b-fbfb-4e15-bff8-3c144843a4d1_SetDate">
    <vt:lpwstr>2026-04-11T21:50:37Z</vt:lpwstr>
  </property>
  <property fmtid="{D5CDD505-2E9C-101B-9397-08002B2CF9AE}" pid="4" name="MSIP_Label_c7340d3b-fbfb-4e15-bff8-3c144843a4d1_Method">
    <vt:lpwstr>Privileged</vt:lpwstr>
  </property>
  <property fmtid="{D5CDD505-2E9C-101B-9397-08002B2CF9AE}" pid="5" name="MSIP_Label_c7340d3b-fbfb-4e15-bff8-3c144843a4d1_Name">
    <vt:lpwstr>Non-Business</vt:lpwstr>
  </property>
  <property fmtid="{D5CDD505-2E9C-101B-9397-08002B2CF9AE}" pid="6" name="MSIP_Label_c7340d3b-fbfb-4e15-bff8-3c144843a4d1_SiteId">
    <vt:lpwstr>c35286b9-d1b3-4008-9a9f-f2005aaaaa30</vt:lpwstr>
  </property>
  <property fmtid="{D5CDD505-2E9C-101B-9397-08002B2CF9AE}" pid="7" name="MSIP_Label_c7340d3b-fbfb-4e15-bff8-3c144843a4d1_ActionId">
    <vt:lpwstr>d2d4472e-9b12-4c44-81eb-77aa330b68ed</vt:lpwstr>
  </property>
  <property fmtid="{D5CDD505-2E9C-101B-9397-08002B2CF9AE}" pid="8" name="MSIP_Label_c7340d3b-fbfb-4e15-bff8-3c144843a4d1_ContentBits">
    <vt:lpwstr>0</vt:lpwstr>
  </property>
  <property fmtid="{D5CDD505-2E9C-101B-9397-08002B2CF9AE}" pid="9" name="MSIP_Label_c7340d3b-fbfb-4e15-bff8-3c144843a4d1_Tag">
    <vt:lpwstr>10, 0, 1, 1</vt:lpwstr>
  </property>
</Properties>
</file>