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ttle Garth\Downloads\"/>
    </mc:Choice>
  </mc:AlternateContent>
  <xr:revisionPtr revIDLastSave="0" documentId="13_ncr:1_{853068B3-3838-45C3-AC8D-FD79B9B1B5C2}" xr6:coauthVersionLast="47" xr6:coauthVersionMax="47" xr10:uidLastSave="{00000000-0000-0000-0000-000000000000}"/>
  <bookViews>
    <workbookView xWindow="-110" yWindow="-110" windowWidth="25180" windowHeight="16140" tabRatio="825" firstSheet="2" activeTab="10" xr2:uid="{00000000-000D-0000-FFFF-FFFF00000000}"/>
  </bookViews>
  <sheets>
    <sheet name="Competitors" sheetId="7" r:id="rId1"/>
    <sheet name="U17 Boys and Girls" sheetId="3" r:id="rId2"/>
    <sheet name="U19, Jnr and Snr Men and Women" sheetId="2" r:id="rId3"/>
    <sheet name="Master Men 40 and 50" sheetId="18" r:id="rId4"/>
    <sheet name="M &amp; W 60+,70+ Women 40 &amp; 50 " sheetId="16" r:id="rId5"/>
    <sheet name="U11 Boys" sheetId="22" r:id="rId6"/>
    <sheet name="U11 Girls" sheetId="19" r:id="rId7"/>
    <sheet name="U13 Boys" sheetId="15" r:id="rId8"/>
    <sheet name="U13 Girls" sheetId="14" r:id="rId9"/>
    <sheet name="U15 Boys" sheetId="11" r:id="rId10"/>
    <sheet name="U15 Girls" sheetId="13" r:id="rId11"/>
  </sheets>
  <definedNames>
    <definedName name="_xlnm._FilterDatabase" localSheetId="3" hidden="1">'Master Men 40 and 50'!$E$2:$E$56</definedName>
    <definedName name="_xlnm._FilterDatabase" localSheetId="2" hidden="1">'U19, Jnr and Snr Men and Women'!$E$1:$E$51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1" l="1"/>
  <c r="E53" i="11"/>
  <c r="F53" i="11"/>
  <c r="D54" i="11"/>
  <c r="E54" i="11"/>
  <c r="F54" i="11"/>
  <c r="D55" i="11"/>
  <c r="E55" i="11"/>
  <c r="F55" i="11"/>
  <c r="C55" i="11"/>
  <c r="C54" i="11"/>
  <c r="C53" i="11"/>
  <c r="D48" i="11"/>
  <c r="E48" i="11"/>
  <c r="F48" i="11"/>
  <c r="D49" i="11"/>
  <c r="E49" i="11"/>
  <c r="F49" i="11"/>
  <c r="D50" i="11"/>
  <c r="E50" i="11"/>
  <c r="F50" i="11"/>
  <c r="C50" i="11"/>
  <c r="C49" i="11"/>
  <c r="C48" i="11"/>
  <c r="D43" i="11"/>
  <c r="E43" i="11"/>
  <c r="F43" i="11"/>
  <c r="D44" i="11"/>
  <c r="E44" i="11"/>
  <c r="F44" i="11"/>
  <c r="D45" i="11"/>
  <c r="E45" i="11"/>
  <c r="F45" i="11"/>
  <c r="C45" i="11"/>
  <c r="C44" i="11"/>
  <c r="C43" i="11"/>
  <c r="D33" i="14"/>
  <c r="E33" i="14"/>
  <c r="F33" i="14"/>
  <c r="D34" i="14"/>
  <c r="E34" i="14"/>
  <c r="F34" i="14"/>
  <c r="D35" i="14"/>
  <c r="E35" i="14"/>
  <c r="F35" i="14"/>
  <c r="C35" i="14"/>
  <c r="C34" i="14"/>
  <c r="C33" i="14"/>
  <c r="D44" i="15"/>
  <c r="E44" i="15"/>
  <c r="F44" i="15"/>
  <c r="D45" i="15"/>
  <c r="E45" i="15"/>
  <c r="F45" i="15"/>
  <c r="D46" i="15"/>
  <c r="E46" i="15"/>
  <c r="F46" i="15"/>
  <c r="C46" i="15"/>
  <c r="C45" i="15"/>
  <c r="C44" i="15"/>
  <c r="D39" i="15"/>
  <c r="E39" i="15"/>
  <c r="F39" i="15"/>
  <c r="D40" i="15"/>
  <c r="E40" i="15"/>
  <c r="F40" i="15"/>
  <c r="D41" i="15"/>
  <c r="E41" i="15"/>
  <c r="F41" i="15"/>
  <c r="C41" i="15"/>
  <c r="C40" i="15"/>
  <c r="C39" i="15"/>
  <c r="D45" i="18"/>
  <c r="E45" i="18"/>
  <c r="F45" i="18"/>
  <c r="D46" i="18"/>
  <c r="E46" i="18"/>
  <c r="F46" i="18"/>
  <c r="D47" i="18"/>
  <c r="E47" i="18"/>
  <c r="F47" i="18"/>
  <c r="C47" i="18"/>
  <c r="C46" i="18"/>
  <c r="C45" i="18"/>
  <c r="B3" i="15"/>
  <c r="C3" i="15"/>
  <c r="D3" i="15"/>
  <c r="E3" i="15"/>
  <c r="B4" i="15"/>
  <c r="C4" i="15"/>
  <c r="D4" i="15"/>
  <c r="E4" i="15"/>
  <c r="B5" i="15"/>
  <c r="C5" i="15"/>
  <c r="D5" i="15"/>
  <c r="E5" i="15"/>
  <c r="B6" i="15"/>
  <c r="C6" i="15"/>
  <c r="D6" i="15"/>
  <c r="E6" i="15"/>
  <c r="B7" i="15"/>
  <c r="C7" i="15"/>
  <c r="D7" i="15"/>
  <c r="E7" i="15"/>
  <c r="B8" i="15"/>
  <c r="C8" i="15"/>
  <c r="D8" i="15"/>
  <c r="E8" i="15"/>
  <c r="B9" i="15"/>
  <c r="C9" i="15"/>
  <c r="D9" i="15"/>
  <c r="E9" i="15"/>
  <c r="B10" i="15"/>
  <c r="C10" i="15"/>
  <c r="D10" i="15"/>
  <c r="E10" i="15"/>
  <c r="B11" i="15"/>
  <c r="C11" i="15"/>
  <c r="D11" i="15"/>
  <c r="E11" i="15"/>
  <c r="B12" i="15"/>
  <c r="C12" i="15"/>
  <c r="D12" i="15"/>
  <c r="E12" i="15"/>
  <c r="B13" i="15"/>
  <c r="C13" i="15"/>
  <c r="D13" i="15"/>
  <c r="E13" i="15"/>
  <c r="B14" i="15"/>
  <c r="C14" i="15"/>
  <c r="D14" i="15"/>
  <c r="E14" i="15"/>
  <c r="B15" i="15"/>
  <c r="C15" i="15"/>
  <c r="D15" i="15"/>
  <c r="E15" i="15"/>
  <c r="B16" i="15"/>
  <c r="C16" i="15"/>
  <c r="D16" i="15"/>
  <c r="E16" i="15"/>
  <c r="E2" i="15"/>
  <c r="D2" i="15"/>
  <c r="C2" i="15"/>
  <c r="B2" i="15"/>
  <c r="B3" i="19"/>
  <c r="C3" i="19"/>
  <c r="D3" i="19"/>
  <c r="E3" i="19"/>
  <c r="B4" i="19"/>
  <c r="C4" i="19"/>
  <c r="D4" i="19"/>
  <c r="E4" i="19"/>
  <c r="B5" i="19"/>
  <c r="C5" i="19"/>
  <c r="D5" i="19"/>
  <c r="E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B12" i="19"/>
  <c r="C12" i="19"/>
  <c r="D12" i="19"/>
  <c r="E12" i="19"/>
  <c r="E2" i="19"/>
  <c r="D2" i="19"/>
  <c r="C2" i="19"/>
  <c r="B2" i="19"/>
  <c r="B3" i="22"/>
  <c r="C3" i="22"/>
  <c r="D3" i="22"/>
  <c r="E3" i="22"/>
  <c r="B4" i="22"/>
  <c r="C4" i="22"/>
  <c r="D4" i="22"/>
  <c r="E4" i="22"/>
  <c r="B5" i="22"/>
  <c r="C5" i="22"/>
  <c r="D5" i="22"/>
  <c r="E5" i="22"/>
  <c r="B6" i="22"/>
  <c r="C6" i="22"/>
  <c r="D6" i="22"/>
  <c r="E6" i="22"/>
  <c r="B7" i="22"/>
  <c r="C7" i="22"/>
  <c r="D7" i="22"/>
  <c r="E7" i="22"/>
  <c r="B8" i="22"/>
  <c r="C8" i="22"/>
  <c r="D8" i="22"/>
  <c r="E8" i="22"/>
  <c r="B9" i="22"/>
  <c r="C9" i="22"/>
  <c r="D9" i="22"/>
  <c r="E9" i="22"/>
  <c r="B10" i="22"/>
  <c r="C10" i="22"/>
  <c r="D10" i="22"/>
  <c r="E10" i="22"/>
  <c r="B11" i="22"/>
  <c r="C11" i="22"/>
  <c r="D11" i="22"/>
  <c r="E11" i="22"/>
  <c r="B12" i="22"/>
  <c r="C12" i="22"/>
  <c r="D12" i="22"/>
  <c r="E12" i="22"/>
  <c r="B13" i="22"/>
  <c r="C13" i="22"/>
  <c r="D13" i="22"/>
  <c r="E13" i="22"/>
  <c r="B14" i="22"/>
  <c r="C14" i="22"/>
  <c r="D14" i="22"/>
  <c r="E14" i="22"/>
  <c r="B15" i="22"/>
  <c r="C15" i="22"/>
  <c r="D15" i="22"/>
  <c r="E15" i="22"/>
  <c r="B16" i="22"/>
  <c r="C16" i="22"/>
  <c r="D16" i="22"/>
  <c r="E16" i="22"/>
  <c r="B17" i="22"/>
  <c r="C17" i="22"/>
  <c r="D17" i="22"/>
  <c r="E17" i="22"/>
  <c r="E2" i="22"/>
  <c r="D2" i="22"/>
  <c r="C2" i="22"/>
  <c r="B2" i="22"/>
  <c r="B3" i="3"/>
  <c r="C3" i="3"/>
  <c r="D3" i="3"/>
  <c r="E3" i="3"/>
  <c r="B4" i="3"/>
  <c r="C4" i="3"/>
  <c r="D4" i="3"/>
  <c r="E4" i="3"/>
  <c r="B5" i="3"/>
  <c r="C5" i="3"/>
  <c r="D5" i="3"/>
  <c r="E5" i="3"/>
  <c r="B6" i="3"/>
  <c r="C6" i="3"/>
  <c r="D6" i="3"/>
  <c r="E6" i="3"/>
  <c r="B7" i="3"/>
  <c r="C7" i="3"/>
  <c r="D7" i="3"/>
  <c r="E7" i="3"/>
  <c r="B8" i="3"/>
  <c r="C8" i="3"/>
  <c r="D8" i="3"/>
  <c r="E8" i="3"/>
  <c r="B9" i="3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E2" i="3"/>
  <c r="D2" i="3"/>
  <c r="C2" i="3"/>
  <c r="B2" i="3"/>
  <c r="B3" i="13"/>
  <c r="C3" i="13"/>
  <c r="D3" i="13"/>
  <c r="E3" i="13"/>
  <c r="B4" i="13"/>
  <c r="C4" i="13"/>
  <c r="D4" i="13"/>
  <c r="E4" i="13"/>
  <c r="B5" i="13"/>
  <c r="C5" i="13"/>
  <c r="D5" i="13"/>
  <c r="E5" i="13"/>
  <c r="B6" i="13"/>
  <c r="C6" i="13"/>
  <c r="D6" i="13"/>
  <c r="E6" i="13"/>
  <c r="B7" i="13"/>
  <c r="C7" i="13"/>
  <c r="D7" i="13"/>
  <c r="E7" i="13"/>
  <c r="B8" i="13"/>
  <c r="C8" i="13"/>
  <c r="D8" i="13"/>
  <c r="E8" i="13"/>
  <c r="B9" i="13"/>
  <c r="C9" i="13"/>
  <c r="D9" i="13"/>
  <c r="E9" i="13"/>
  <c r="B10" i="13"/>
  <c r="C10" i="13"/>
  <c r="D10" i="13"/>
  <c r="E10" i="13"/>
  <c r="B11" i="13"/>
  <c r="C11" i="13"/>
  <c r="D11" i="13"/>
  <c r="E11" i="13"/>
  <c r="B12" i="13"/>
  <c r="C12" i="13"/>
  <c r="D12" i="13"/>
  <c r="E12" i="13"/>
  <c r="E2" i="13"/>
  <c r="D2" i="13"/>
  <c r="C2" i="13"/>
  <c r="B2" i="13"/>
  <c r="B3" i="11"/>
  <c r="C3" i="11"/>
  <c r="D3" i="11"/>
  <c r="E3" i="11"/>
  <c r="B4" i="11"/>
  <c r="C4" i="11"/>
  <c r="D4" i="11"/>
  <c r="E4" i="11"/>
  <c r="B5" i="11"/>
  <c r="C5" i="11"/>
  <c r="D5" i="11"/>
  <c r="E5" i="11"/>
  <c r="B6" i="11"/>
  <c r="C6" i="11"/>
  <c r="D6" i="11"/>
  <c r="E6" i="11"/>
  <c r="B7" i="11"/>
  <c r="C7" i="11"/>
  <c r="D7" i="11"/>
  <c r="E7" i="11"/>
  <c r="B8" i="11"/>
  <c r="C8" i="11"/>
  <c r="D8" i="11"/>
  <c r="E8" i="11"/>
  <c r="B9" i="11"/>
  <c r="C9" i="11"/>
  <c r="D9" i="11"/>
  <c r="E9" i="11"/>
  <c r="B10" i="11"/>
  <c r="C10" i="11"/>
  <c r="D10" i="11"/>
  <c r="E10" i="11"/>
  <c r="B11" i="11"/>
  <c r="C11" i="11"/>
  <c r="D11" i="11"/>
  <c r="E11" i="11"/>
  <c r="B12" i="11"/>
  <c r="C12" i="11"/>
  <c r="D12" i="11"/>
  <c r="E12" i="11"/>
  <c r="B13" i="11"/>
  <c r="C13" i="11"/>
  <c r="D13" i="11"/>
  <c r="E13" i="11"/>
  <c r="B14" i="11"/>
  <c r="C14" i="11"/>
  <c r="D14" i="11"/>
  <c r="E14" i="11"/>
  <c r="B15" i="11"/>
  <c r="C15" i="11"/>
  <c r="D15" i="11"/>
  <c r="E15" i="11"/>
  <c r="B16" i="11"/>
  <c r="C16" i="11"/>
  <c r="D16" i="11"/>
  <c r="E16" i="11"/>
  <c r="B17" i="11"/>
  <c r="C17" i="11"/>
  <c r="D17" i="11"/>
  <c r="E17" i="11"/>
  <c r="B18" i="11"/>
  <c r="C18" i="11"/>
  <c r="D18" i="11"/>
  <c r="E18" i="11"/>
  <c r="E2" i="11"/>
  <c r="D2" i="11"/>
  <c r="C2" i="11"/>
  <c r="B2" i="11"/>
  <c r="B3" i="14"/>
  <c r="C3" i="14"/>
  <c r="D3" i="14"/>
  <c r="E3" i="14"/>
  <c r="B4" i="14"/>
  <c r="C4" i="14"/>
  <c r="D4" i="14"/>
  <c r="E4" i="14"/>
  <c r="B5" i="14"/>
  <c r="C5" i="14"/>
  <c r="D5" i="14"/>
  <c r="E5" i="14"/>
  <c r="B6" i="14"/>
  <c r="C6" i="14"/>
  <c r="D6" i="14"/>
  <c r="E6" i="14"/>
  <c r="B7" i="14"/>
  <c r="C7" i="14"/>
  <c r="D7" i="14"/>
  <c r="E7" i="14"/>
  <c r="B8" i="14"/>
  <c r="C8" i="14"/>
  <c r="D8" i="14"/>
  <c r="E8" i="14"/>
  <c r="B9" i="14"/>
  <c r="C9" i="14"/>
  <c r="D9" i="14"/>
  <c r="E9" i="14"/>
  <c r="B10" i="14"/>
  <c r="C10" i="14"/>
  <c r="D10" i="14"/>
  <c r="E10" i="14"/>
  <c r="B11" i="14"/>
  <c r="C11" i="14"/>
  <c r="D11" i="14"/>
  <c r="E11" i="14"/>
  <c r="B12" i="14"/>
  <c r="C12" i="14"/>
  <c r="D12" i="14"/>
  <c r="E12" i="14"/>
  <c r="B13" i="14"/>
  <c r="C13" i="14"/>
  <c r="D13" i="14"/>
  <c r="E13" i="14"/>
  <c r="E2" i="14"/>
  <c r="D2" i="14"/>
  <c r="C2" i="14"/>
  <c r="B2" i="14"/>
  <c r="B3" i="16"/>
  <c r="C3" i="16"/>
  <c r="D3" i="16"/>
  <c r="E3" i="16"/>
  <c r="B4" i="16"/>
  <c r="C4" i="16"/>
  <c r="D4" i="16"/>
  <c r="E4" i="16"/>
  <c r="B5" i="16"/>
  <c r="C5" i="16"/>
  <c r="D5" i="16"/>
  <c r="E5" i="16"/>
  <c r="B6" i="16"/>
  <c r="C6" i="16"/>
  <c r="D6" i="16"/>
  <c r="E6" i="16"/>
  <c r="B7" i="16"/>
  <c r="C7" i="16"/>
  <c r="D7" i="16"/>
  <c r="E7" i="16"/>
  <c r="B8" i="16"/>
  <c r="C8" i="16"/>
  <c r="D8" i="16"/>
  <c r="E8" i="16"/>
  <c r="B9" i="16"/>
  <c r="C9" i="16"/>
  <c r="D9" i="16"/>
  <c r="E9" i="16"/>
  <c r="B10" i="16"/>
  <c r="C10" i="16"/>
  <c r="D10" i="16"/>
  <c r="E10" i="16"/>
  <c r="B11" i="16"/>
  <c r="C11" i="16"/>
  <c r="D11" i="16"/>
  <c r="E11" i="16"/>
  <c r="B12" i="16"/>
  <c r="C12" i="16"/>
  <c r="D12" i="16"/>
  <c r="E12" i="16"/>
  <c r="B13" i="16"/>
  <c r="C13" i="16"/>
  <c r="D13" i="16"/>
  <c r="E13" i="16"/>
  <c r="B14" i="16"/>
  <c r="C14" i="16"/>
  <c r="D14" i="16"/>
  <c r="E14" i="16"/>
  <c r="B15" i="16"/>
  <c r="C15" i="16"/>
  <c r="D15" i="16"/>
  <c r="E15" i="16"/>
  <c r="B16" i="16"/>
  <c r="C16" i="16"/>
  <c r="D16" i="16"/>
  <c r="E16" i="16"/>
  <c r="B17" i="16"/>
  <c r="C17" i="16"/>
  <c r="D17" i="16"/>
  <c r="E17" i="16"/>
  <c r="B18" i="16"/>
  <c r="C18" i="16"/>
  <c r="D18" i="16"/>
  <c r="E18" i="16"/>
  <c r="B19" i="16"/>
  <c r="C19" i="16"/>
  <c r="D19" i="16"/>
  <c r="E19" i="16"/>
  <c r="E2" i="16"/>
  <c r="D2" i="16"/>
  <c r="C2" i="16"/>
  <c r="B2" i="16"/>
  <c r="B3" i="18"/>
  <c r="C3" i="18"/>
  <c r="D3" i="18"/>
  <c r="E3" i="18"/>
  <c r="B4" i="18"/>
  <c r="C4" i="18"/>
  <c r="D4" i="18"/>
  <c r="E4" i="18"/>
  <c r="B5" i="18"/>
  <c r="C5" i="18"/>
  <c r="D5" i="18"/>
  <c r="E5" i="18"/>
  <c r="B6" i="18"/>
  <c r="C6" i="18"/>
  <c r="D6" i="18"/>
  <c r="E6" i="18"/>
  <c r="B7" i="18"/>
  <c r="C7" i="18"/>
  <c r="D7" i="18"/>
  <c r="E7" i="18"/>
  <c r="B8" i="18"/>
  <c r="C8" i="18"/>
  <c r="D8" i="18"/>
  <c r="E8" i="18"/>
  <c r="B9" i="18"/>
  <c r="C9" i="18"/>
  <c r="D9" i="18"/>
  <c r="E9" i="18"/>
  <c r="B10" i="18"/>
  <c r="C10" i="18"/>
  <c r="D10" i="18"/>
  <c r="E10" i="18"/>
  <c r="B11" i="18"/>
  <c r="C11" i="18"/>
  <c r="D11" i="18"/>
  <c r="E11" i="18"/>
  <c r="B12" i="18"/>
  <c r="C12" i="18"/>
  <c r="D12" i="18"/>
  <c r="E12" i="18"/>
  <c r="B13" i="18"/>
  <c r="C13" i="18"/>
  <c r="D13" i="18"/>
  <c r="E13" i="18"/>
  <c r="B14" i="18"/>
  <c r="C14" i="18"/>
  <c r="D14" i="18"/>
  <c r="E14" i="18"/>
  <c r="B15" i="18"/>
  <c r="C15" i="18"/>
  <c r="D15" i="18"/>
  <c r="E15" i="18"/>
  <c r="B16" i="18"/>
  <c r="C16" i="18"/>
  <c r="D16" i="18"/>
  <c r="E16" i="18"/>
  <c r="B17" i="18"/>
  <c r="C17" i="18"/>
  <c r="D17" i="18"/>
  <c r="E17" i="18"/>
  <c r="E2" i="18"/>
  <c r="D2" i="18"/>
  <c r="C2" i="18"/>
  <c r="B2" i="18"/>
  <c r="B3" i="2"/>
  <c r="C3" i="2"/>
  <c r="D3" i="2"/>
  <c r="E3" i="2"/>
  <c r="B4" i="2"/>
  <c r="C4" i="2"/>
  <c r="D4" i="2"/>
  <c r="E4" i="2"/>
  <c r="B5" i="2"/>
  <c r="C5" i="2"/>
  <c r="D5" i="2"/>
  <c r="E5" i="2"/>
  <c r="B6" i="2"/>
  <c r="C6" i="2"/>
  <c r="D6" i="2"/>
  <c r="E6" i="2"/>
  <c r="B7" i="2"/>
  <c r="C7" i="2"/>
  <c r="D7" i="2"/>
  <c r="E7" i="2"/>
  <c r="B8" i="2"/>
  <c r="C8" i="2"/>
  <c r="D8" i="2"/>
  <c r="E8" i="2"/>
  <c r="B9" i="2"/>
  <c r="C9" i="2"/>
  <c r="D9" i="2"/>
  <c r="E9" i="2"/>
  <c r="B10" i="2"/>
  <c r="C10" i="2"/>
  <c r="D10" i="2"/>
  <c r="E10" i="2"/>
  <c r="E2" i="2"/>
  <c r="D2" i="2"/>
  <c r="C2" i="2"/>
  <c r="B2" i="2"/>
  <c r="A22" i="11" l="1" a="1"/>
  <c r="A22" i="11" s="1"/>
  <c r="A20" i="15" a="1"/>
  <c r="A20" i="15" s="1"/>
  <c r="A17" i="19" a="1"/>
  <c r="A21" i="22" a="1"/>
  <c r="A46" i="16" a="1"/>
  <c r="A46" i="16" s="1"/>
  <c r="A15" i="2" a="1"/>
  <c r="A15" i="2" s="1"/>
  <c r="A17" i="14" a="1"/>
  <c r="A19" i="2" a="1"/>
  <c r="A42" i="16" a="1"/>
  <c r="A42" i="16" s="1"/>
  <c r="C39" i="19" l="1"/>
  <c r="C41" i="19"/>
  <c r="D40" i="19"/>
  <c r="D39" i="19"/>
  <c r="D41" i="19"/>
  <c r="E39" i="19"/>
  <c r="E41" i="19"/>
  <c r="F39" i="19"/>
  <c r="F41" i="19"/>
  <c r="C40" i="19"/>
  <c r="E40" i="19"/>
  <c r="F40" i="19"/>
  <c r="A17" i="19"/>
  <c r="D46" i="19"/>
  <c r="C45" i="19"/>
  <c r="E35" i="19"/>
  <c r="E46" i="19"/>
  <c r="D33" i="19"/>
  <c r="F35" i="19"/>
  <c r="C46" i="19"/>
  <c r="F46" i="19"/>
  <c r="E33" i="19"/>
  <c r="C35" i="19"/>
  <c r="D35" i="19"/>
  <c r="D47" i="19"/>
  <c r="F33" i="19"/>
  <c r="C34" i="19"/>
  <c r="E47" i="19"/>
  <c r="D34" i="19"/>
  <c r="C33" i="19"/>
  <c r="D45" i="19"/>
  <c r="F47" i="19"/>
  <c r="E34" i="19"/>
  <c r="E45" i="19"/>
  <c r="C47" i="19"/>
  <c r="F34" i="19"/>
  <c r="F45" i="19"/>
  <c r="D50" i="22"/>
  <c r="F52" i="22"/>
  <c r="E50" i="22"/>
  <c r="C52" i="22"/>
  <c r="F50" i="22"/>
  <c r="C51" i="22"/>
  <c r="D51" i="22"/>
  <c r="C50" i="22"/>
  <c r="E51" i="22"/>
  <c r="F51" i="22"/>
  <c r="E52" i="22"/>
  <c r="D52" i="22"/>
  <c r="A21" i="22"/>
  <c r="E45" i="22"/>
  <c r="C47" i="22"/>
  <c r="F41" i="22"/>
  <c r="F45" i="22"/>
  <c r="C46" i="22"/>
  <c r="D42" i="22"/>
  <c r="E41" i="22"/>
  <c r="D46" i="22"/>
  <c r="C45" i="22"/>
  <c r="E42" i="22"/>
  <c r="E46" i="22"/>
  <c r="D40" i="22"/>
  <c r="F42" i="22"/>
  <c r="F46" i="22"/>
  <c r="E40" i="22"/>
  <c r="C42" i="22"/>
  <c r="D41" i="22"/>
  <c r="C40" i="22"/>
  <c r="D45" i="22"/>
  <c r="D47" i="22"/>
  <c r="F40" i="22"/>
  <c r="C41" i="22"/>
  <c r="E47" i="22"/>
  <c r="F47" i="22"/>
  <c r="D33" i="2"/>
  <c r="F35" i="2"/>
  <c r="E33" i="2"/>
  <c r="C35" i="2"/>
  <c r="F33" i="2"/>
  <c r="D34" i="2"/>
  <c r="E34" i="2"/>
  <c r="F34" i="2"/>
  <c r="D35" i="2"/>
  <c r="E35" i="2"/>
  <c r="A17" i="14"/>
  <c r="A19" i="2"/>
  <c r="C34" i="2"/>
  <c r="C33" i="2"/>
  <c r="A38" i="16" a="1"/>
  <c r="A38" i="16" s="1"/>
  <c r="F42" i="19" l="1"/>
  <c r="F47" i="15"/>
  <c r="F36" i="2"/>
  <c r="A27" i="2" l="1" a="1"/>
  <c r="A27" i="2" s="1"/>
  <c r="A17" i="13" a="1"/>
  <c r="A28" i="16" a="1"/>
  <c r="A28" i="16" s="1"/>
  <c r="A33" i="16" a="1"/>
  <c r="A33" i="16" s="1"/>
  <c r="A30" i="18" a="1"/>
  <c r="A21" i="18" a="1"/>
  <c r="A21" i="18" s="1"/>
  <c r="A27" i="3" a="1"/>
  <c r="A19" i="3" a="1"/>
  <c r="A22" i="16" a="1"/>
  <c r="D32" i="13" l="1"/>
  <c r="F34" i="13"/>
  <c r="E32" i="13"/>
  <c r="C34" i="13"/>
  <c r="F32" i="13"/>
  <c r="C33" i="13"/>
  <c r="D33" i="13"/>
  <c r="C32" i="13"/>
  <c r="E33" i="13"/>
  <c r="F33" i="13"/>
  <c r="D34" i="13"/>
  <c r="E34" i="13"/>
  <c r="A30" i="18"/>
  <c r="A17" i="13"/>
  <c r="A19" i="3"/>
  <c r="A22" i="16"/>
  <c r="A27" i="3"/>
  <c r="F53" i="22" l="1"/>
  <c r="F48" i="19"/>
  <c r="F36" i="19"/>
  <c r="F43" i="22"/>
  <c r="F48" i="22"/>
  <c r="F46" i="11"/>
  <c r="F51" i="11"/>
  <c r="F48" i="18"/>
  <c r="F35" i="13"/>
  <c r="F42" i="15"/>
  <c r="F36" i="14"/>
  <c r="F56" i="1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<sst xmlns="http://schemas.openxmlformats.org/spreadsheetml/2006/main" count="641" uniqueCount="272">
  <si>
    <t>Club</t>
  </si>
  <si>
    <t>Unaffiliated</t>
  </si>
  <si>
    <t>Wessex Wyvern MPC</t>
  </si>
  <si>
    <t>Leweston Pentathlon Academy</t>
  </si>
  <si>
    <t>Teams</t>
  </si>
  <si>
    <t>No.</t>
  </si>
  <si>
    <t>Forename</t>
  </si>
  <si>
    <t>Robert</t>
  </si>
  <si>
    <t>Wells</t>
  </si>
  <si>
    <t>Yorkshire Biathle Club</t>
  </si>
  <si>
    <t>Kettle</t>
  </si>
  <si>
    <t>Masters Men 50+</t>
  </si>
  <si>
    <t>James</t>
  </si>
  <si>
    <t>TRI-it</t>
  </si>
  <si>
    <t>Kypros</t>
  </si>
  <si>
    <t>Harrison</t>
  </si>
  <si>
    <t>Martin</t>
  </si>
  <si>
    <t>Nicola</t>
  </si>
  <si>
    <t>Case</t>
  </si>
  <si>
    <t>Masters Women 60+</t>
  </si>
  <si>
    <t>Under 19 Girls</t>
  </si>
  <si>
    <t>Littlechild</t>
  </si>
  <si>
    <t>Under 17 Girls</t>
  </si>
  <si>
    <t>Whittle</t>
  </si>
  <si>
    <t>Warriors Pentathlon &amp; Athletic Club</t>
  </si>
  <si>
    <t>Dylan</t>
  </si>
  <si>
    <t>Under 17 Boys</t>
  </si>
  <si>
    <t>Charlie</t>
  </si>
  <si>
    <t>Hinton</t>
  </si>
  <si>
    <t>Bailey</t>
  </si>
  <si>
    <t>Thomas</t>
  </si>
  <si>
    <t>Callum</t>
  </si>
  <si>
    <t>Under 11 Boys</t>
  </si>
  <si>
    <t>William</t>
  </si>
  <si>
    <t>Sim</t>
  </si>
  <si>
    <t>Under 11 Girls</t>
  </si>
  <si>
    <t>Sophie</t>
  </si>
  <si>
    <t>Neil</t>
  </si>
  <si>
    <t>Grace</t>
  </si>
  <si>
    <t>Speyers</t>
  </si>
  <si>
    <t>Elizabeth</t>
  </si>
  <si>
    <t>Doggrell</t>
  </si>
  <si>
    <t>Under 13 Boys</t>
  </si>
  <si>
    <t>Liam</t>
  </si>
  <si>
    <t>Emerit</t>
  </si>
  <si>
    <t>Nocella</t>
  </si>
  <si>
    <t>Henry</t>
  </si>
  <si>
    <t>Hugo</t>
  </si>
  <si>
    <t>Under 13 Girls</t>
  </si>
  <si>
    <t>North Kent MPC</t>
  </si>
  <si>
    <t>Bella</t>
  </si>
  <si>
    <t>O’Dell-Notaro</t>
  </si>
  <si>
    <t>Davidson</t>
  </si>
  <si>
    <t>Sadie</t>
  </si>
  <si>
    <t>Under 15 Boys</t>
  </si>
  <si>
    <t>Rhys</t>
  </si>
  <si>
    <t>Under 15 Girls</t>
  </si>
  <si>
    <t>Eva</t>
  </si>
  <si>
    <t>Taunton School</t>
  </si>
  <si>
    <t>Leweston</t>
  </si>
  <si>
    <t>Leweston A</t>
  </si>
  <si>
    <t>Wessex Wyvern</t>
  </si>
  <si>
    <t>Surname</t>
  </si>
  <si>
    <t>Class</t>
  </si>
  <si>
    <t>Dencher</t>
  </si>
  <si>
    <t>Masters Men 40+</t>
  </si>
  <si>
    <t>Osborn</t>
  </si>
  <si>
    <t>Edward</t>
  </si>
  <si>
    <t>Wallace</t>
  </si>
  <si>
    <t>Masters Men 60+</t>
  </si>
  <si>
    <t>Thomson</t>
  </si>
  <si>
    <t>Lane</t>
  </si>
  <si>
    <t>Masters Men 70+</t>
  </si>
  <si>
    <t>Monkton Combe Pentathlon</t>
  </si>
  <si>
    <t>Aidan</t>
  </si>
  <si>
    <t>Koheeallee</t>
  </si>
  <si>
    <t>Packer</t>
  </si>
  <si>
    <t>Harry</t>
  </si>
  <si>
    <t>Downting</t>
  </si>
  <si>
    <t>Jamie</t>
  </si>
  <si>
    <t>Dixon</t>
  </si>
  <si>
    <t>Lee</t>
  </si>
  <si>
    <t>Morgan</t>
  </si>
  <si>
    <t>Siobhan</t>
  </si>
  <si>
    <t>Hunt</t>
  </si>
  <si>
    <t>Gurung</t>
  </si>
  <si>
    <t>Shah</t>
  </si>
  <si>
    <t>Maison</t>
  </si>
  <si>
    <t>Jennings Orr</t>
  </si>
  <si>
    <t>Corthorn</t>
  </si>
  <si>
    <t>Mackintosh</t>
  </si>
  <si>
    <t>Blake</t>
  </si>
  <si>
    <t>Frederick</t>
  </si>
  <si>
    <t>Wolf</t>
  </si>
  <si>
    <t>Armand Smith</t>
  </si>
  <si>
    <t>May-John</t>
  </si>
  <si>
    <t>Daisy</t>
  </si>
  <si>
    <t>Gibbons</t>
  </si>
  <si>
    <t>Neve</t>
  </si>
  <si>
    <t>Kemi</t>
  </si>
  <si>
    <t>Spottiswoode</t>
  </si>
  <si>
    <t>Charlotte</t>
  </si>
  <si>
    <t>Leweston B</t>
  </si>
  <si>
    <t>Robin</t>
  </si>
  <si>
    <t>Hills</t>
  </si>
  <si>
    <t>Kian</t>
  </si>
  <si>
    <t>Acuavera</t>
  </si>
  <si>
    <t>Cunningham</t>
  </si>
  <si>
    <t>Boyes</t>
  </si>
  <si>
    <t>Alexander</t>
  </si>
  <si>
    <t>Fischer</t>
  </si>
  <si>
    <t>Oosterwijk</t>
  </si>
  <si>
    <t>Williams</t>
  </si>
  <si>
    <t>Maddie</t>
  </si>
  <si>
    <t>Riley</t>
  </si>
  <si>
    <t>Ashurst</t>
  </si>
  <si>
    <t>Declan</t>
  </si>
  <si>
    <t>Millfield School (Prep and Snr)</t>
  </si>
  <si>
    <t>Tyler</t>
  </si>
  <si>
    <t>Ramirez</t>
  </si>
  <si>
    <t>Caidee</t>
  </si>
  <si>
    <t>Salmond</t>
  </si>
  <si>
    <t>Thurstan</t>
  </si>
  <si>
    <t>Zoe</t>
  </si>
  <si>
    <t>Ffion</t>
  </si>
  <si>
    <t>Joseph</t>
  </si>
  <si>
    <t>Jacob</t>
  </si>
  <si>
    <t>Butterfield</t>
  </si>
  <si>
    <t>Senior Men</t>
  </si>
  <si>
    <t>Dacorum Pentathlon Club</t>
  </si>
  <si>
    <t>Senior Women</t>
  </si>
  <si>
    <t>Isabelle</t>
  </si>
  <si>
    <t>Annabelle</t>
  </si>
  <si>
    <t>Rogan</t>
  </si>
  <si>
    <t>North West Pentathlon Hub</t>
  </si>
  <si>
    <t>Esme</t>
  </si>
  <si>
    <t>Lay</t>
  </si>
  <si>
    <t>Olivia</t>
  </si>
  <si>
    <t>Arnold</t>
  </si>
  <si>
    <t>Elliot</t>
  </si>
  <si>
    <t>Trepess</t>
  </si>
  <si>
    <t>Katherine</t>
  </si>
  <si>
    <t>Dowden</t>
  </si>
  <si>
    <t>Masters Women 40+</t>
  </si>
  <si>
    <t>David</t>
  </si>
  <si>
    <t>Barlow</t>
  </si>
  <si>
    <t>Anthony</t>
  </si>
  <si>
    <t>Ben</t>
  </si>
  <si>
    <t>Hieatt-Smith</t>
  </si>
  <si>
    <t>Richard</t>
  </si>
  <si>
    <t>Army MPA</t>
  </si>
  <si>
    <t>Scott</t>
  </si>
  <si>
    <t>Mark</t>
  </si>
  <si>
    <t>Powell</t>
  </si>
  <si>
    <t>Greenwell</t>
  </si>
  <si>
    <t>Kingston</t>
  </si>
  <si>
    <t>Mairis</t>
  </si>
  <si>
    <t>John</t>
  </si>
  <si>
    <t>McCabe</t>
  </si>
  <si>
    <t>Philip</t>
  </si>
  <si>
    <t>Lajos</t>
  </si>
  <si>
    <t>Fazekas</t>
  </si>
  <si>
    <t>Ali</t>
  </si>
  <si>
    <t>Evely</t>
  </si>
  <si>
    <t>Mary</t>
  </si>
  <si>
    <t>Collett</t>
  </si>
  <si>
    <t>Masters Women 70+</t>
  </si>
  <si>
    <t>Green</t>
  </si>
  <si>
    <t>Rachel</t>
  </si>
  <si>
    <t>Masters Women 50+</t>
  </si>
  <si>
    <t>Sarah</t>
  </si>
  <si>
    <t>Richardson</t>
  </si>
  <si>
    <t>Alvey</t>
  </si>
  <si>
    <t>Mattis</t>
  </si>
  <si>
    <t>Stangenberg</t>
  </si>
  <si>
    <t>Joshua</t>
  </si>
  <si>
    <t>Nyamukapa</t>
  </si>
  <si>
    <t>Ho</t>
  </si>
  <si>
    <t>Zachary</t>
  </si>
  <si>
    <t>Wiggans</t>
  </si>
  <si>
    <t>Anna</t>
  </si>
  <si>
    <t>Arden</t>
  </si>
  <si>
    <t>Gent</t>
  </si>
  <si>
    <t>Hougham</t>
  </si>
  <si>
    <t>Pip</t>
  </si>
  <si>
    <t>Le Roux</t>
  </si>
  <si>
    <t>Ewan</t>
  </si>
  <si>
    <t>Borthwick</t>
  </si>
  <si>
    <t>Rufus</t>
  </si>
  <si>
    <t>Pardoe</t>
  </si>
  <si>
    <t>Aarav</t>
  </si>
  <si>
    <t>Caiden</t>
  </si>
  <si>
    <t>Griffin</t>
  </si>
  <si>
    <t>Rees</t>
  </si>
  <si>
    <t>Isaac</t>
  </si>
  <si>
    <t>Christopher</t>
  </si>
  <si>
    <t>Harriet</t>
  </si>
  <si>
    <t>Allegra</t>
  </si>
  <si>
    <t>Hermione</t>
  </si>
  <si>
    <t>Jasmine</t>
  </si>
  <si>
    <t>O Connell</t>
  </si>
  <si>
    <t>Wessex Wyvern MPC A</t>
  </si>
  <si>
    <t>Mirianthi</t>
  </si>
  <si>
    <t>Crossey</t>
  </si>
  <si>
    <t>Rosalind</t>
  </si>
  <si>
    <t>Jennings</t>
  </si>
  <si>
    <t>Talia</t>
  </si>
  <si>
    <t>Martinez</t>
  </si>
  <si>
    <t>Alba</t>
  </si>
  <si>
    <t xml:space="preserve">Leweston </t>
  </si>
  <si>
    <t>Maisey</t>
  </si>
  <si>
    <t>Millie</t>
  </si>
  <si>
    <t>Matilda-mae</t>
  </si>
  <si>
    <t>Matthews</t>
  </si>
  <si>
    <t>Target Sport Burntwood</t>
  </si>
  <si>
    <t>Emily</t>
  </si>
  <si>
    <t>Niccolls</t>
  </si>
  <si>
    <t>Amelie</t>
  </si>
  <si>
    <t>Smith</t>
  </si>
  <si>
    <t>Tadeusz</t>
  </si>
  <si>
    <t>Ciecierski-Holmes</t>
  </si>
  <si>
    <t>Cambridge Universtiy MPA</t>
  </si>
  <si>
    <t>Isobel</t>
  </si>
  <si>
    <t>Stacey</t>
  </si>
  <si>
    <t>Trembath</t>
  </si>
  <si>
    <t xml:space="preserve">Georgina </t>
  </si>
  <si>
    <t>Quayle</t>
  </si>
  <si>
    <t>Phil</t>
  </si>
  <si>
    <t>Slingsby</t>
  </si>
  <si>
    <t>Gareth</t>
  </si>
  <si>
    <t xml:space="preserve">Mike </t>
  </si>
  <si>
    <t>Danielle</t>
  </si>
  <si>
    <t>Ruth</t>
  </si>
  <si>
    <t>Hoyle</t>
  </si>
  <si>
    <t>Claire</t>
  </si>
  <si>
    <t>McKittrick</t>
  </si>
  <si>
    <t>Holmes</t>
  </si>
  <si>
    <t>Suzanne</t>
  </si>
  <si>
    <t>Clarkson</t>
  </si>
  <si>
    <t>North Kent</t>
  </si>
  <si>
    <t>Jenkins</t>
  </si>
  <si>
    <t>Elias</t>
  </si>
  <si>
    <t>Emmanuel</t>
  </si>
  <si>
    <t>Octavia </t>
  </si>
  <si>
    <t xml:space="preserve">Edith </t>
  </si>
  <si>
    <t>Hugh</t>
  </si>
  <si>
    <t>Garfield</t>
  </si>
  <si>
    <t>Devon</t>
  </si>
  <si>
    <t>Turner-Clarke</t>
  </si>
  <si>
    <t>Dickens</t>
  </si>
  <si>
    <t>Ava</t>
  </si>
  <si>
    <t>Milly</t>
  </si>
  <si>
    <t>Airey</t>
  </si>
  <si>
    <t>Noah</t>
  </si>
  <si>
    <t>Lachlan</t>
  </si>
  <si>
    <t>Humphreys</t>
  </si>
  <si>
    <t>Alastair</t>
  </si>
  <si>
    <t>Danny</t>
  </si>
  <si>
    <t>Broardhead</t>
  </si>
  <si>
    <t>Eloise</t>
  </si>
  <si>
    <t>Suffield</t>
  </si>
  <si>
    <t>Millfield School</t>
  </si>
  <si>
    <t>Katie</t>
  </si>
  <si>
    <t>Mollie</t>
  </si>
  <si>
    <t>Earle</t>
  </si>
  <si>
    <t>No number 8 on competitor list</t>
  </si>
  <si>
    <t>DNF</t>
  </si>
  <si>
    <t>DNS</t>
  </si>
  <si>
    <t>Laine</t>
  </si>
  <si>
    <t>Otilia</t>
  </si>
  <si>
    <t>Godiman</t>
  </si>
  <si>
    <t>Cheung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</si>
</sst>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5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rgb="FF26282A"/>
      <name val="Helvetica Neue"/>
      <charset val="1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26282A"/>
      <name val="Calibri"/>
      <family val="2"/>
      <scheme val="minor"/>
    </font>
    <font>
      <sz val="10"/>
      <color rgb="FF26282A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28">
    <xf numFmtId="0" fontId="0" fillId="0" borderId="0" xfId="0"/>
    <xf numFmtId="47" fontId="0" fillId="0" borderId="0" xfId="0" applyNumberFormat="1"/>
    <xf numFmtId="0" fontId="2" fillId="0" borderId="0" xfId="1"/>
    <xf numFmtId="0" fontId="3" fillId="0" borderId="0" xfId="1" applyFont="1"/>
    <xf numFmtId="0" fontId="4" fillId="0" borderId="0" xfId="0" applyFont="1"/>
    <xf numFmtId="0" fontId="4" fillId="0" borderId="1" xfId="2" applyBorder="1"/>
    <xf numFmtId="0" fontId="5" fillId="0" borderId="1" xfId="2" applyFont="1" applyBorder="1"/>
    <xf numFmtId="0" fontId="0" fillId="0" borderId="0" xfId="0" quotePrefix="1"/>
    <xf numFmtId="0" fontId="6" fillId="0" borderId="1" xfId="0" applyFont="1" applyBorder="1"/>
    <xf numFmtId="0" fontId="4" fillId="0" borderId="1" xfId="0" applyFont="1" applyBorder="1"/>
    <xf numFmtId="0" fontId="7" fillId="0" borderId="0" xfId="1" applyFont="1"/>
    <xf numFmtId="164" fontId="0" fillId="0" borderId="0" xfId="0" applyNumberFormat="1"/>
    <xf numFmtId="164" fontId="3" fillId="0" borderId="0" xfId="1" applyNumberFormat="1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10" fillId="0" borderId="1" xfId="3" applyFont="1" applyBorder="1"/>
    <xf numFmtId="0" fontId="6" fillId="0" borderId="1" xfId="3" applyFont="1" applyBorder="1"/>
    <xf numFmtId="0" fontId="10" fillId="0" borderId="0" xfId="3" applyFont="1"/>
    <xf numFmtId="164" fontId="11" fillId="0" borderId="0" xfId="1" applyNumberFormat="1" applyFont="1"/>
    <xf numFmtId="0" fontId="0" fillId="0" borderId="1" xfId="0" applyBorder="1"/>
    <xf numFmtId="0" fontId="12" fillId="0" borderId="1" xfId="0" applyFont="1" applyBorder="1"/>
    <xf numFmtId="0" fontId="0" fillId="0" borderId="2" xfId="0" applyBorder="1"/>
    <xf numFmtId="0" fontId="0" fillId="0" borderId="3" xfId="0" applyBorder="1"/>
    <xf numFmtId="0" fontId="13" fillId="0" borderId="1" xfId="0" applyFont="1" applyBorder="1"/>
    <xf numFmtId="0" fontId="14" fillId="0" borderId="1" xfId="0" applyFont="1" applyBorder="1"/>
    <xf numFmtId="0" fontId="12" fillId="0" borderId="0" xfId="0" applyFont="1"/>
    <xf numFmtId="0" fontId="3" fillId="0" borderId="0" xfId="0" applyFont="1"/>
  </cellXfs>
  <cellStyles count="4">
    <cellStyle name="Normal" xfId="0" builtinId="0"/>
    <cellStyle name="Normal 2" xfId="1" xr:uid="{742526AF-ECBA-45AD-A594-D570E6AB3937}"/>
    <cellStyle name="Normal 3" xfId="2" xr:uid="{E3D18BDE-8FE2-4BC6-A477-FE3EFAD6B70B}"/>
    <cellStyle name="Normal 4" xfId="3" xr:uid="{6508A8A1-3806-4D51-A45B-E12B11E341B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095C-E3A8-4E36-B01F-AF480C8F5945}">
  <dimension ref="A1:E244"/>
  <sheetViews>
    <sheetView topLeftCell="A102" workbookViewId="0">
      <selection activeCell="B96" sqref="B96"/>
    </sheetView>
  </sheetViews>
  <sheetFormatPr defaultColWidth="8.81640625" defaultRowHeight="14.5"/>
  <cols>
    <col min="1" max="1" width="7.81640625" style="2" customWidth="1"/>
    <col min="2" max="2" width="12.54296875" style="2" customWidth="1"/>
    <col min="3" max="3" width="13.81640625" style="2" customWidth="1"/>
    <col min="4" max="4" width="19.453125" style="2" customWidth="1"/>
    <col min="5" max="5" width="32.81640625" style="2" customWidth="1"/>
    <col min="6" max="16384" width="8.81640625" style="2"/>
  </cols>
  <sheetData>
    <row r="1" spans="1:5">
      <c r="A1" s="5"/>
      <c r="B1" s="6" t="s">
        <v>6</v>
      </c>
      <c r="C1" s="6" t="s">
        <v>62</v>
      </c>
      <c r="D1" s="6" t="s">
        <v>63</v>
      </c>
      <c r="E1" s="6" t="s">
        <v>0</v>
      </c>
    </row>
    <row r="2" spans="1:5">
      <c r="A2" s="5"/>
      <c r="B2" s="6"/>
      <c r="C2" s="5"/>
      <c r="D2" s="5"/>
      <c r="E2" s="5"/>
    </row>
    <row r="3" spans="1:5">
      <c r="A3" s="20">
        <v>1</v>
      </c>
      <c r="B3" s="20" t="s">
        <v>33</v>
      </c>
      <c r="C3" s="20" t="s">
        <v>76</v>
      </c>
      <c r="D3" s="20" t="s">
        <v>26</v>
      </c>
      <c r="E3" s="20" t="s">
        <v>3</v>
      </c>
    </row>
    <row r="4" spans="1:5">
      <c r="A4" s="20">
        <v>2</v>
      </c>
      <c r="B4" s="20" t="s">
        <v>77</v>
      </c>
      <c r="C4" s="20" t="s">
        <v>78</v>
      </c>
      <c r="D4" s="20" t="s">
        <v>26</v>
      </c>
      <c r="E4" s="20" t="s">
        <v>3</v>
      </c>
    </row>
    <row r="5" spans="1:5">
      <c r="A5" s="20">
        <v>3</v>
      </c>
      <c r="B5" s="20" t="s">
        <v>55</v>
      </c>
      <c r="C5" s="20" t="s">
        <v>44</v>
      </c>
      <c r="D5" s="20" t="s">
        <v>26</v>
      </c>
      <c r="E5" s="20" t="s">
        <v>2</v>
      </c>
    </row>
    <row r="6" spans="1:5">
      <c r="A6" s="20">
        <v>4</v>
      </c>
      <c r="B6" s="20" t="s">
        <v>139</v>
      </c>
      <c r="C6" s="20" t="s">
        <v>140</v>
      </c>
      <c r="D6" s="20" t="s">
        <v>26</v>
      </c>
      <c r="E6" s="20" t="s">
        <v>2</v>
      </c>
    </row>
    <row r="7" spans="1:5">
      <c r="A7" s="20">
        <v>5</v>
      </c>
      <c r="B7" s="20" t="s">
        <v>124</v>
      </c>
      <c r="C7" s="20" t="s">
        <v>104</v>
      </c>
      <c r="D7" s="20" t="s">
        <v>22</v>
      </c>
      <c r="E7" s="20" t="s">
        <v>3</v>
      </c>
    </row>
    <row r="8" spans="1:5">
      <c r="A8" s="20">
        <v>6</v>
      </c>
      <c r="B8" s="20" t="s">
        <v>57</v>
      </c>
      <c r="C8" s="20" t="s">
        <v>142</v>
      </c>
      <c r="D8" s="20" t="s">
        <v>22</v>
      </c>
      <c r="E8" s="20" t="s">
        <v>3</v>
      </c>
    </row>
    <row r="9" spans="1:5">
      <c r="A9" s="20">
        <v>7</v>
      </c>
      <c r="B9" s="20" t="s">
        <v>141</v>
      </c>
      <c r="C9" s="20" t="s">
        <v>66</v>
      </c>
      <c r="D9" s="20" t="s">
        <v>22</v>
      </c>
      <c r="E9" s="20" t="s">
        <v>73</v>
      </c>
    </row>
    <row r="10" spans="1:5">
      <c r="A10" s="20">
        <v>8</v>
      </c>
      <c r="B10" s="20" t="s">
        <v>212</v>
      </c>
      <c r="C10" s="20" t="s">
        <v>213</v>
      </c>
      <c r="D10" s="20" t="s">
        <v>22</v>
      </c>
      <c r="E10" s="20" t="s">
        <v>214</v>
      </c>
    </row>
    <row r="11" spans="1:5">
      <c r="A11" s="20">
        <v>9</v>
      </c>
      <c r="B11" s="20" t="s">
        <v>202</v>
      </c>
      <c r="C11" s="20" t="s">
        <v>203</v>
      </c>
      <c r="D11" s="20" t="s">
        <v>22</v>
      </c>
      <c r="E11" s="20" t="s">
        <v>3</v>
      </c>
    </row>
    <row r="12" spans="1:5">
      <c r="A12" s="20">
        <v>10</v>
      </c>
      <c r="B12" s="20" t="s">
        <v>215</v>
      </c>
      <c r="C12" s="20" t="s">
        <v>216</v>
      </c>
      <c r="D12" s="20" t="s">
        <v>22</v>
      </c>
      <c r="E12" s="20" t="s">
        <v>24</v>
      </c>
    </row>
    <row r="13" spans="1:5">
      <c r="A13" s="20">
        <v>11</v>
      </c>
      <c r="B13" s="20" t="s">
        <v>217</v>
      </c>
      <c r="C13" s="20" t="s">
        <v>218</v>
      </c>
      <c r="D13" s="20" t="s">
        <v>22</v>
      </c>
      <c r="E13" s="20" t="s">
        <v>2</v>
      </c>
    </row>
    <row r="14" spans="1:5">
      <c r="A14" s="20">
        <v>12</v>
      </c>
      <c r="B14" s="20" t="s">
        <v>33</v>
      </c>
      <c r="C14" s="20" t="s">
        <v>193</v>
      </c>
      <c r="D14" s="20" t="s">
        <v>26</v>
      </c>
      <c r="E14" s="20" t="s">
        <v>49</v>
      </c>
    </row>
    <row r="15" spans="1:5">
      <c r="A15" s="20">
        <v>13</v>
      </c>
      <c r="B15" s="20" t="s">
        <v>198</v>
      </c>
      <c r="C15" s="20" t="s">
        <v>193</v>
      </c>
      <c r="D15" s="20" t="s">
        <v>22</v>
      </c>
      <c r="E15" s="20" t="s">
        <v>49</v>
      </c>
    </row>
    <row r="16" spans="1:5">
      <c r="A16" s="20"/>
      <c r="B16" s="20"/>
      <c r="C16" s="20"/>
      <c r="D16" s="20"/>
      <c r="E16" s="20"/>
    </row>
    <row r="17" spans="1:5">
      <c r="A17" s="20"/>
      <c r="B17" s="20"/>
      <c r="C17" s="20"/>
      <c r="D17" s="20"/>
      <c r="E17" s="20"/>
    </row>
    <row r="18" spans="1:5">
      <c r="A18" s="20">
        <v>1</v>
      </c>
      <c r="B18" s="20" t="s">
        <v>126</v>
      </c>
      <c r="C18" s="20" t="s">
        <v>127</v>
      </c>
      <c r="D18" s="20" t="s">
        <v>128</v>
      </c>
      <c r="E18" s="20" t="s">
        <v>9</v>
      </c>
    </row>
    <row r="19" spans="1:5">
      <c r="A19" s="20">
        <v>2</v>
      </c>
      <c r="B19" s="20" t="s">
        <v>219</v>
      </c>
      <c r="C19" s="21" t="s">
        <v>220</v>
      </c>
      <c r="D19" s="20" t="s">
        <v>128</v>
      </c>
      <c r="E19" s="20" t="s">
        <v>221</v>
      </c>
    </row>
    <row r="20" spans="1:5" s="10" customFormat="1">
      <c r="A20" s="20">
        <v>3</v>
      </c>
      <c r="B20" s="20" t="s">
        <v>131</v>
      </c>
      <c r="C20" s="20" t="s">
        <v>23</v>
      </c>
      <c r="D20" s="20" t="s">
        <v>20</v>
      </c>
      <c r="E20" s="20" t="s">
        <v>3</v>
      </c>
    </row>
    <row r="21" spans="1:5">
      <c r="A21" s="20">
        <v>4</v>
      </c>
      <c r="B21" s="20" t="s">
        <v>135</v>
      </c>
      <c r="C21" s="20" t="s">
        <v>21</v>
      </c>
      <c r="D21" s="20" t="s">
        <v>20</v>
      </c>
      <c r="E21" s="20" t="s">
        <v>3</v>
      </c>
    </row>
    <row r="22" spans="1:5">
      <c r="A22" s="20">
        <v>5</v>
      </c>
      <c r="B22" s="20" t="s">
        <v>222</v>
      </c>
      <c r="C22" s="20" t="s">
        <v>223</v>
      </c>
      <c r="D22" s="20" t="s">
        <v>20</v>
      </c>
      <c r="E22" s="20" t="s">
        <v>3</v>
      </c>
    </row>
    <row r="23" spans="1:5">
      <c r="A23" s="20">
        <v>6</v>
      </c>
      <c r="B23" s="20" t="s">
        <v>137</v>
      </c>
      <c r="C23" s="20" t="s">
        <v>138</v>
      </c>
      <c r="D23" s="20" t="s">
        <v>20</v>
      </c>
      <c r="E23" s="20" t="s">
        <v>2</v>
      </c>
    </row>
    <row r="24" spans="1:5">
      <c r="A24" s="20">
        <v>7</v>
      </c>
      <c r="B24" s="20" t="s">
        <v>123</v>
      </c>
      <c r="C24" s="20" t="s">
        <v>224</v>
      </c>
      <c r="D24" s="20" t="s">
        <v>20</v>
      </c>
      <c r="E24" s="20" t="s">
        <v>58</v>
      </c>
    </row>
    <row r="25" spans="1:5">
      <c r="A25" s="20">
        <v>8</v>
      </c>
      <c r="B25" s="20" t="s">
        <v>210</v>
      </c>
      <c r="C25" s="20" t="s">
        <v>136</v>
      </c>
      <c r="D25" s="20" t="s">
        <v>20</v>
      </c>
      <c r="E25" s="20" t="s">
        <v>3</v>
      </c>
    </row>
    <row r="26" spans="1:5">
      <c r="A26" s="20">
        <v>9</v>
      </c>
      <c r="B26" s="8" t="s">
        <v>225</v>
      </c>
      <c r="C26" s="20" t="s">
        <v>226</v>
      </c>
      <c r="D26" s="20" t="s">
        <v>130</v>
      </c>
      <c r="E26" s="20" t="s">
        <v>221</v>
      </c>
    </row>
    <row r="27" spans="1:5">
      <c r="A27" s="20"/>
      <c r="B27" s="8"/>
      <c r="C27" s="20"/>
      <c r="D27" s="20"/>
      <c r="E27" s="20"/>
    </row>
    <row r="28" spans="1:5">
      <c r="A28" s="20"/>
      <c r="B28" s="8"/>
      <c r="C28" s="20"/>
      <c r="D28" s="20"/>
      <c r="E28" s="20"/>
    </row>
    <row r="29" spans="1:5">
      <c r="A29" s="20"/>
      <c r="B29" s="8"/>
      <c r="C29" s="20"/>
      <c r="D29" s="20"/>
      <c r="E29" s="20"/>
    </row>
    <row r="30" spans="1:5">
      <c r="A30" s="20"/>
      <c r="B30" s="20"/>
      <c r="C30" s="20"/>
      <c r="D30" s="20"/>
      <c r="E30" s="20"/>
    </row>
    <row r="31" spans="1:5">
      <c r="A31" s="20">
        <v>1</v>
      </c>
      <c r="B31" s="20" t="s">
        <v>144</v>
      </c>
      <c r="C31" s="20" t="s">
        <v>145</v>
      </c>
      <c r="D31" s="20" t="s">
        <v>65</v>
      </c>
      <c r="E31" s="20" t="s">
        <v>3</v>
      </c>
    </row>
    <row r="32" spans="1:5">
      <c r="A32" s="20">
        <v>2</v>
      </c>
      <c r="B32" s="20" t="s">
        <v>227</v>
      </c>
      <c r="C32" s="20" t="s">
        <v>228</v>
      </c>
      <c r="D32" s="20" t="s">
        <v>65</v>
      </c>
      <c r="E32" s="20" t="s">
        <v>9</v>
      </c>
    </row>
    <row r="33" spans="1:5">
      <c r="A33" s="20">
        <v>3</v>
      </c>
      <c r="B33" s="20" t="s">
        <v>149</v>
      </c>
      <c r="C33" s="20" t="s">
        <v>10</v>
      </c>
      <c r="D33" s="20" t="s">
        <v>65</v>
      </c>
      <c r="E33" s="20" t="s">
        <v>150</v>
      </c>
    </row>
    <row r="34" spans="1:5">
      <c r="A34" s="20">
        <v>4</v>
      </c>
      <c r="B34" s="20" t="s">
        <v>146</v>
      </c>
      <c r="C34" s="20" t="s">
        <v>66</v>
      </c>
      <c r="D34" s="20" t="s">
        <v>65</v>
      </c>
      <c r="E34" s="20" t="s">
        <v>73</v>
      </c>
    </row>
    <row r="35" spans="1:5">
      <c r="A35" s="20">
        <v>5</v>
      </c>
      <c r="B35" s="20" t="s">
        <v>147</v>
      </c>
      <c r="C35" s="20" t="s">
        <v>148</v>
      </c>
      <c r="D35" s="20" t="s">
        <v>65</v>
      </c>
      <c r="E35" s="20" t="s">
        <v>2</v>
      </c>
    </row>
    <row r="36" spans="1:5">
      <c r="A36" s="20">
        <v>6</v>
      </c>
      <c r="B36" s="20" t="s">
        <v>229</v>
      </c>
      <c r="C36" s="20" t="s">
        <v>136</v>
      </c>
      <c r="D36" s="20" t="s">
        <v>65</v>
      </c>
      <c r="E36" s="20" t="s">
        <v>3</v>
      </c>
    </row>
    <row r="37" spans="1:5">
      <c r="A37" s="20">
        <v>7</v>
      </c>
      <c r="B37" s="20" t="s">
        <v>7</v>
      </c>
      <c r="C37" s="20" t="s">
        <v>8</v>
      </c>
      <c r="D37" s="20" t="s">
        <v>11</v>
      </c>
      <c r="E37" s="20" t="s">
        <v>9</v>
      </c>
    </row>
    <row r="38" spans="1:5">
      <c r="A38" s="20">
        <v>8</v>
      </c>
      <c r="B38" s="20" t="s">
        <v>14</v>
      </c>
      <c r="C38" s="20" t="s">
        <v>15</v>
      </c>
      <c r="D38" s="20" t="s">
        <v>11</v>
      </c>
      <c r="E38" s="20" t="s">
        <v>13</v>
      </c>
    </row>
    <row r="39" spans="1:5">
      <c r="A39" s="20">
        <v>9</v>
      </c>
      <c r="B39" s="20" t="s">
        <v>12</v>
      </c>
      <c r="C39" s="20" t="s">
        <v>154</v>
      </c>
      <c r="D39" s="20" t="s">
        <v>11</v>
      </c>
      <c r="E39" s="20" t="s">
        <v>13</v>
      </c>
    </row>
    <row r="40" spans="1:5">
      <c r="A40" s="20">
        <v>10</v>
      </c>
      <c r="B40" s="20" t="s">
        <v>67</v>
      </c>
      <c r="C40" s="20" t="s">
        <v>156</v>
      </c>
      <c r="D40" s="20" t="s">
        <v>11</v>
      </c>
      <c r="E40" s="20" t="s">
        <v>2</v>
      </c>
    </row>
    <row r="41" spans="1:5">
      <c r="A41" s="20">
        <v>11</v>
      </c>
      <c r="B41" s="20" t="s">
        <v>81</v>
      </c>
      <c r="C41" s="20" t="s">
        <v>28</v>
      </c>
      <c r="D41" s="20" t="s">
        <v>11</v>
      </c>
      <c r="E41" s="20" t="s">
        <v>3</v>
      </c>
    </row>
    <row r="42" spans="1:5">
      <c r="A42" s="20">
        <v>12</v>
      </c>
      <c r="B42" s="20" t="s">
        <v>144</v>
      </c>
      <c r="C42" s="20" t="s">
        <v>140</v>
      </c>
      <c r="D42" s="20" t="s">
        <v>11</v>
      </c>
      <c r="E42" s="20" t="s">
        <v>2</v>
      </c>
    </row>
    <row r="43" spans="1:5">
      <c r="A43" s="20">
        <v>13</v>
      </c>
      <c r="B43" s="20" t="s">
        <v>12</v>
      </c>
      <c r="C43" s="20" t="s">
        <v>122</v>
      </c>
      <c r="D43" s="20" t="s">
        <v>11</v>
      </c>
      <c r="E43" s="20" t="s">
        <v>150</v>
      </c>
    </row>
    <row r="44" spans="1:5">
      <c r="A44" s="20">
        <v>14</v>
      </c>
      <c r="B44" s="20" t="s">
        <v>152</v>
      </c>
      <c r="C44" s="20" t="s">
        <v>153</v>
      </c>
      <c r="D44" s="20" t="s">
        <v>11</v>
      </c>
      <c r="E44" s="20" t="s">
        <v>3</v>
      </c>
    </row>
    <row r="45" spans="1:5">
      <c r="A45" s="20">
        <v>15</v>
      </c>
      <c r="B45" s="20" t="s">
        <v>152</v>
      </c>
      <c r="C45" s="20" t="s">
        <v>155</v>
      </c>
      <c r="D45" s="20" t="s">
        <v>11</v>
      </c>
      <c r="E45" s="20" t="s">
        <v>2</v>
      </c>
    </row>
    <row r="46" spans="1:5">
      <c r="A46" s="20">
        <v>16</v>
      </c>
      <c r="B46" s="9" t="s">
        <v>230</v>
      </c>
      <c r="C46" s="9" t="s">
        <v>64</v>
      </c>
      <c r="D46" s="20" t="s">
        <v>11</v>
      </c>
      <c r="E46" s="20" t="s">
        <v>3</v>
      </c>
    </row>
    <row r="47" spans="1:5">
      <c r="A47" s="20"/>
      <c r="B47" s="9"/>
      <c r="C47" s="9"/>
      <c r="D47" s="20"/>
      <c r="E47" s="20"/>
    </row>
    <row r="48" spans="1:5">
      <c r="A48" s="20"/>
      <c r="B48" s="9"/>
      <c r="C48" s="9"/>
      <c r="D48" s="20"/>
      <c r="E48" s="20"/>
    </row>
    <row r="49" spans="1:5">
      <c r="A49" s="20"/>
      <c r="B49" s="20"/>
      <c r="C49" s="20"/>
      <c r="D49" s="20"/>
      <c r="E49" s="20"/>
    </row>
    <row r="50" spans="1:5">
      <c r="A50" s="20">
        <v>1</v>
      </c>
      <c r="B50" s="20" t="s">
        <v>40</v>
      </c>
      <c r="C50" s="20" t="s">
        <v>145</v>
      </c>
      <c r="D50" s="20" t="s">
        <v>143</v>
      </c>
      <c r="E50" s="20" t="s">
        <v>3</v>
      </c>
    </row>
    <row r="51" spans="1:5">
      <c r="A51" s="20">
        <v>2</v>
      </c>
      <c r="B51" s="20" t="s">
        <v>231</v>
      </c>
      <c r="C51" s="20" t="s">
        <v>66</v>
      </c>
      <c r="D51" s="20" t="s">
        <v>143</v>
      </c>
      <c r="E51" s="20" t="s">
        <v>73</v>
      </c>
    </row>
    <row r="52" spans="1:5">
      <c r="A52" s="20">
        <v>3</v>
      </c>
      <c r="B52" s="20" t="s">
        <v>170</v>
      </c>
      <c r="C52" s="20" t="s">
        <v>171</v>
      </c>
      <c r="D52" s="20" t="s">
        <v>169</v>
      </c>
      <c r="E52" s="20" t="s">
        <v>3</v>
      </c>
    </row>
    <row r="53" spans="1:5">
      <c r="A53" s="20">
        <v>4</v>
      </c>
      <c r="B53" s="20" t="s">
        <v>232</v>
      </c>
      <c r="C53" s="20" t="s">
        <v>233</v>
      </c>
      <c r="D53" s="20" t="s">
        <v>169</v>
      </c>
      <c r="E53" s="20" t="s">
        <v>134</v>
      </c>
    </row>
    <row r="54" spans="1:5">
      <c r="A54" s="20">
        <v>5</v>
      </c>
      <c r="B54" s="20" t="s">
        <v>204</v>
      </c>
      <c r="C54" s="20" t="s">
        <v>205</v>
      </c>
      <c r="D54" s="20" t="s">
        <v>169</v>
      </c>
      <c r="E54" s="20" t="s">
        <v>3</v>
      </c>
    </row>
    <row r="55" spans="1:5">
      <c r="A55" s="20">
        <v>6</v>
      </c>
      <c r="B55" s="20" t="s">
        <v>168</v>
      </c>
      <c r="C55" s="20" t="s">
        <v>155</v>
      </c>
      <c r="D55" s="20" t="s">
        <v>169</v>
      </c>
      <c r="E55" s="20" t="s">
        <v>2</v>
      </c>
    </row>
    <row r="56" spans="1:5">
      <c r="A56" s="20">
        <v>7</v>
      </c>
      <c r="B56" s="20" t="s">
        <v>234</v>
      </c>
      <c r="C56" s="20" t="s">
        <v>235</v>
      </c>
      <c r="D56" s="9" t="s">
        <v>169</v>
      </c>
      <c r="E56" s="20" t="s">
        <v>2</v>
      </c>
    </row>
    <row r="57" spans="1:5">
      <c r="A57" s="20">
        <v>9</v>
      </c>
      <c r="B57" s="20" t="s">
        <v>17</v>
      </c>
      <c r="C57" s="20" t="s">
        <v>18</v>
      </c>
      <c r="D57" s="20" t="s">
        <v>19</v>
      </c>
      <c r="E57" s="20" t="s">
        <v>3</v>
      </c>
    </row>
    <row r="58" spans="1:5">
      <c r="A58" s="20">
        <v>10</v>
      </c>
      <c r="B58" s="20" t="s">
        <v>162</v>
      </c>
      <c r="C58" s="20" t="s">
        <v>163</v>
      </c>
      <c r="D58" s="20" t="s">
        <v>19</v>
      </c>
      <c r="E58" s="20" t="s">
        <v>1</v>
      </c>
    </row>
    <row r="59" spans="1:5">
      <c r="A59" s="20">
        <v>11</v>
      </c>
      <c r="B59" s="20" t="s">
        <v>40</v>
      </c>
      <c r="C59" s="20" t="s">
        <v>236</v>
      </c>
      <c r="D59" s="20" t="s">
        <v>19</v>
      </c>
      <c r="E59" s="20" t="s">
        <v>1</v>
      </c>
    </row>
    <row r="60" spans="1:5">
      <c r="A60" s="20">
        <v>12</v>
      </c>
      <c r="B60" s="20" t="s">
        <v>164</v>
      </c>
      <c r="C60" s="20" t="s">
        <v>165</v>
      </c>
      <c r="D60" s="20" t="s">
        <v>166</v>
      </c>
      <c r="E60" s="20" t="s">
        <v>2</v>
      </c>
    </row>
    <row r="61" spans="1:5">
      <c r="A61" s="20">
        <v>13</v>
      </c>
      <c r="B61" s="20" t="s">
        <v>237</v>
      </c>
      <c r="C61" s="20" t="s">
        <v>238</v>
      </c>
      <c r="D61" s="20" t="s">
        <v>166</v>
      </c>
      <c r="E61" s="20" t="s">
        <v>9</v>
      </c>
    </row>
    <row r="62" spans="1:5">
      <c r="A62" s="20">
        <v>14</v>
      </c>
      <c r="B62" s="20" t="s">
        <v>103</v>
      </c>
      <c r="C62" s="20" t="s">
        <v>68</v>
      </c>
      <c r="D62" s="20" t="s">
        <v>69</v>
      </c>
      <c r="E62" s="20" t="s">
        <v>3</v>
      </c>
    </row>
    <row r="63" spans="1:5">
      <c r="A63" s="22">
        <v>15</v>
      </c>
      <c r="B63" s="22" t="s">
        <v>37</v>
      </c>
      <c r="C63" s="22" t="s">
        <v>70</v>
      </c>
      <c r="D63" s="22" t="s">
        <v>69</v>
      </c>
      <c r="E63" s="22" t="s">
        <v>1</v>
      </c>
    </row>
    <row r="64" spans="1:5">
      <c r="A64" s="20">
        <v>16</v>
      </c>
      <c r="B64" s="20" t="s">
        <v>27</v>
      </c>
      <c r="C64" s="20" t="s">
        <v>71</v>
      </c>
      <c r="D64" s="20" t="s">
        <v>69</v>
      </c>
      <c r="E64" s="20" t="s">
        <v>3</v>
      </c>
    </row>
    <row r="65" spans="1:5">
      <c r="A65" s="20">
        <v>17</v>
      </c>
      <c r="B65" s="20" t="s">
        <v>157</v>
      </c>
      <c r="C65" s="20" t="s">
        <v>158</v>
      </c>
      <c r="D65" s="20" t="s">
        <v>69</v>
      </c>
      <c r="E65" s="20" t="s">
        <v>239</v>
      </c>
    </row>
    <row r="66" spans="1:5">
      <c r="A66" s="23">
        <v>18</v>
      </c>
      <c r="B66" s="23" t="s">
        <v>159</v>
      </c>
      <c r="C66" s="23" t="s">
        <v>145</v>
      </c>
      <c r="D66" s="23" t="s">
        <v>72</v>
      </c>
      <c r="E66" s="23" t="s">
        <v>3</v>
      </c>
    </row>
    <row r="67" spans="1:5">
      <c r="A67" s="20">
        <v>19</v>
      </c>
      <c r="B67" s="20" t="s">
        <v>160</v>
      </c>
      <c r="C67" s="20" t="s">
        <v>161</v>
      </c>
      <c r="D67" s="20" t="s">
        <v>72</v>
      </c>
      <c r="E67" s="20" t="s">
        <v>129</v>
      </c>
    </row>
    <row r="68" spans="1:5">
      <c r="A68" s="20"/>
      <c r="B68" s="20"/>
      <c r="C68" s="20"/>
      <c r="D68" s="20"/>
      <c r="E68" s="20"/>
    </row>
    <row r="69" spans="1:5">
      <c r="A69" s="20"/>
      <c r="B69" s="20"/>
      <c r="C69" s="20"/>
      <c r="D69" s="20"/>
      <c r="E69" s="20"/>
    </row>
    <row r="70" spans="1:5">
      <c r="A70" s="20">
        <v>1</v>
      </c>
      <c r="B70" s="20" t="s">
        <v>173</v>
      </c>
      <c r="C70" s="8" t="s">
        <v>174</v>
      </c>
      <c r="D70" s="20" t="s">
        <v>32</v>
      </c>
      <c r="E70" s="20" t="s">
        <v>3</v>
      </c>
    </row>
    <row r="71" spans="1:5">
      <c r="A71" s="20">
        <v>2</v>
      </c>
      <c r="B71" s="20" t="s">
        <v>105</v>
      </c>
      <c r="C71" s="20" t="s">
        <v>106</v>
      </c>
      <c r="D71" s="20" t="s">
        <v>32</v>
      </c>
      <c r="E71" s="20" t="s">
        <v>2</v>
      </c>
    </row>
    <row r="72" spans="1:5">
      <c r="A72" s="20">
        <v>3</v>
      </c>
      <c r="B72" s="20" t="s">
        <v>91</v>
      </c>
      <c r="C72" s="20" t="s">
        <v>82</v>
      </c>
      <c r="D72" s="20" t="s">
        <v>32</v>
      </c>
      <c r="E72" s="20" t="s">
        <v>2</v>
      </c>
    </row>
    <row r="73" spans="1:5">
      <c r="A73" s="20">
        <v>4</v>
      </c>
      <c r="B73" s="20" t="s">
        <v>92</v>
      </c>
      <c r="C73" s="20" t="s">
        <v>34</v>
      </c>
      <c r="D73" s="20" t="s">
        <v>32</v>
      </c>
      <c r="E73" s="20" t="s">
        <v>73</v>
      </c>
    </row>
    <row r="74" spans="1:5">
      <c r="A74" s="20">
        <v>5</v>
      </c>
      <c r="B74" s="20" t="s">
        <v>178</v>
      </c>
      <c r="C74" s="20" t="s">
        <v>142</v>
      </c>
      <c r="D74" s="20" t="s">
        <v>32</v>
      </c>
      <c r="E74" s="20" t="s">
        <v>3</v>
      </c>
    </row>
    <row r="75" spans="1:5">
      <c r="A75" s="20">
        <v>6</v>
      </c>
      <c r="B75" s="20" t="s">
        <v>33</v>
      </c>
      <c r="C75" s="20" t="s">
        <v>179</v>
      </c>
      <c r="D75" s="20" t="s">
        <v>32</v>
      </c>
      <c r="E75" s="20" t="s">
        <v>134</v>
      </c>
    </row>
    <row r="76" spans="1:5">
      <c r="A76" s="20">
        <v>7</v>
      </c>
      <c r="B76" s="20" t="s">
        <v>46</v>
      </c>
      <c r="C76" s="20" t="s">
        <v>111</v>
      </c>
      <c r="D76" s="20" t="s">
        <v>32</v>
      </c>
      <c r="E76" s="20" t="s">
        <v>3</v>
      </c>
    </row>
    <row r="77" spans="1:5">
      <c r="A77" s="20">
        <v>8</v>
      </c>
      <c r="B77" s="20" t="s">
        <v>109</v>
      </c>
      <c r="C77" s="20" t="s">
        <v>107</v>
      </c>
      <c r="D77" s="20" t="s">
        <v>32</v>
      </c>
      <c r="E77" s="20" t="s">
        <v>2</v>
      </c>
    </row>
    <row r="78" spans="1:5">
      <c r="A78" s="20">
        <v>9</v>
      </c>
      <c r="B78" s="20" t="s">
        <v>93</v>
      </c>
      <c r="C78" s="20" t="s">
        <v>94</v>
      </c>
      <c r="D78" s="20" t="s">
        <v>32</v>
      </c>
      <c r="E78" s="20" t="s">
        <v>73</v>
      </c>
    </row>
    <row r="79" spans="1:5">
      <c r="A79" s="20">
        <v>10</v>
      </c>
      <c r="B79" s="20" t="s">
        <v>47</v>
      </c>
      <c r="C79" s="20" t="s">
        <v>110</v>
      </c>
      <c r="D79" s="20" t="s">
        <v>32</v>
      </c>
      <c r="E79" s="20" t="s">
        <v>3</v>
      </c>
    </row>
    <row r="80" spans="1:5">
      <c r="A80" s="20">
        <v>11</v>
      </c>
      <c r="B80" s="20" t="s">
        <v>77</v>
      </c>
      <c r="C80" s="20" t="s">
        <v>108</v>
      </c>
      <c r="D80" s="20" t="s">
        <v>32</v>
      </c>
      <c r="E80" s="20" t="s">
        <v>3</v>
      </c>
    </row>
    <row r="81" spans="1:5">
      <c r="A81" s="20">
        <v>12</v>
      </c>
      <c r="B81" s="9" t="s">
        <v>109</v>
      </c>
      <c r="C81" s="9" t="s">
        <v>240</v>
      </c>
      <c r="D81" s="9" t="s">
        <v>32</v>
      </c>
      <c r="E81" s="24" t="s">
        <v>2</v>
      </c>
    </row>
    <row r="82" spans="1:5">
      <c r="A82" s="20">
        <v>13</v>
      </c>
      <c r="B82" s="8" t="s">
        <v>241</v>
      </c>
      <c r="C82" s="9" t="s">
        <v>172</v>
      </c>
      <c r="D82" s="9" t="s">
        <v>32</v>
      </c>
      <c r="E82" s="20" t="s">
        <v>3</v>
      </c>
    </row>
    <row r="83" spans="1:5" ht="15.5">
      <c r="A83" s="20">
        <v>14</v>
      </c>
      <c r="B83" s="25" t="s">
        <v>242</v>
      </c>
      <c r="C83" s="8" t="s">
        <v>177</v>
      </c>
      <c r="D83" s="20" t="s">
        <v>32</v>
      </c>
      <c r="E83" s="25" t="s">
        <v>73</v>
      </c>
    </row>
    <row r="84" spans="1:5">
      <c r="A84" s="20">
        <v>15</v>
      </c>
      <c r="B84" t="s">
        <v>175</v>
      </c>
      <c r="C84" s="26" t="s">
        <v>176</v>
      </c>
      <c r="D84" t="s">
        <v>32</v>
      </c>
      <c r="E84" t="s">
        <v>2</v>
      </c>
    </row>
    <row r="85" spans="1:5" ht="15.5">
      <c r="A85" s="20">
        <v>16</v>
      </c>
      <c r="B85" s="25" t="s">
        <v>268</v>
      </c>
      <c r="C85" s="8" t="s">
        <v>81</v>
      </c>
      <c r="D85" s="20" t="s">
        <v>32</v>
      </c>
      <c r="E85" s="25" t="s">
        <v>2</v>
      </c>
    </row>
    <row r="86" spans="1:5" ht="15.5">
      <c r="A86" s="20"/>
      <c r="B86" s="25"/>
      <c r="C86" s="8"/>
      <c r="D86" s="20"/>
      <c r="E86" s="25"/>
    </row>
    <row r="87" spans="1:5">
      <c r="A87" s="20"/>
      <c r="B87" s="9"/>
      <c r="C87" s="9"/>
      <c r="D87" s="9"/>
      <c r="E87" s="24"/>
    </row>
    <row r="88" spans="1:5">
      <c r="A88" s="20">
        <v>1</v>
      </c>
      <c r="B88" s="20" t="s">
        <v>181</v>
      </c>
      <c r="C88" s="20" t="s">
        <v>119</v>
      </c>
      <c r="D88" s="20" t="s">
        <v>35</v>
      </c>
      <c r="E88" s="20" t="s">
        <v>3</v>
      </c>
    </row>
    <row r="89" spans="1:5">
      <c r="A89" s="20">
        <v>2</v>
      </c>
      <c r="B89" s="20" t="s">
        <v>132</v>
      </c>
      <c r="C89" s="20" t="s">
        <v>81</v>
      </c>
      <c r="D89" s="20" t="s">
        <v>35</v>
      </c>
      <c r="E89" s="20" t="s">
        <v>2</v>
      </c>
    </row>
    <row r="90" spans="1:5">
      <c r="A90" s="20">
        <v>3</v>
      </c>
      <c r="B90" s="20" t="s">
        <v>180</v>
      </c>
      <c r="C90" s="20" t="s">
        <v>145</v>
      </c>
      <c r="D90" s="20" t="s">
        <v>35</v>
      </c>
      <c r="E90" s="20" t="s">
        <v>3</v>
      </c>
    </row>
    <row r="91" spans="1:5">
      <c r="A91" s="20">
        <v>4</v>
      </c>
      <c r="B91" s="20" t="s">
        <v>36</v>
      </c>
      <c r="C91" s="20" t="s">
        <v>182</v>
      </c>
      <c r="D91" s="20" t="s">
        <v>35</v>
      </c>
      <c r="E91" s="20" t="s">
        <v>2</v>
      </c>
    </row>
    <row r="92" spans="1:5">
      <c r="A92" s="20">
        <v>5</v>
      </c>
      <c r="B92" s="20" t="s">
        <v>96</v>
      </c>
      <c r="C92" s="20" t="s">
        <v>97</v>
      </c>
      <c r="D92" s="20" t="s">
        <v>35</v>
      </c>
      <c r="E92" s="20" t="s">
        <v>2</v>
      </c>
    </row>
    <row r="93" spans="1:5">
      <c r="A93" s="20">
        <v>6</v>
      </c>
      <c r="B93" s="20" t="s">
        <v>211</v>
      </c>
      <c r="C93" s="20" t="s">
        <v>84</v>
      </c>
      <c r="D93" s="20" t="s">
        <v>35</v>
      </c>
      <c r="E93" s="20" t="s">
        <v>2</v>
      </c>
    </row>
    <row r="94" spans="1:5">
      <c r="A94" s="20">
        <v>7</v>
      </c>
      <c r="B94" s="20" t="s">
        <v>57</v>
      </c>
      <c r="C94" s="20" t="s">
        <v>30</v>
      </c>
      <c r="D94" s="20" t="s">
        <v>35</v>
      </c>
      <c r="E94" s="20" t="s">
        <v>3</v>
      </c>
    </row>
    <row r="95" spans="1:5">
      <c r="A95" s="20">
        <v>8</v>
      </c>
      <c r="B95" s="20" t="s">
        <v>113</v>
      </c>
      <c r="C95" s="20" t="s">
        <v>112</v>
      </c>
      <c r="D95" s="20" t="s">
        <v>35</v>
      </c>
      <c r="E95" s="20" t="s">
        <v>3</v>
      </c>
    </row>
    <row r="96" spans="1:5">
      <c r="A96" s="20">
        <v>13</v>
      </c>
      <c r="B96" s="20" t="s">
        <v>217</v>
      </c>
      <c r="C96" s="20" t="s">
        <v>112</v>
      </c>
      <c r="D96" s="20" t="s">
        <v>35</v>
      </c>
      <c r="E96" s="20" t="s">
        <v>3</v>
      </c>
    </row>
    <row r="97" spans="1:5">
      <c r="A97" s="20">
        <v>10</v>
      </c>
      <c r="B97" s="8" t="s">
        <v>243</v>
      </c>
      <c r="C97" s="9" t="s">
        <v>172</v>
      </c>
      <c r="D97" s="9" t="s">
        <v>35</v>
      </c>
      <c r="E97" s="9" t="s">
        <v>3</v>
      </c>
    </row>
    <row r="98" spans="1:5">
      <c r="A98" s="20">
        <v>11</v>
      </c>
      <c r="B98" s="27" t="s">
        <v>244</v>
      </c>
      <c r="C98" t="s">
        <v>183</v>
      </c>
      <c r="D98" t="s">
        <v>35</v>
      </c>
      <c r="E98" t="s">
        <v>3</v>
      </c>
    </row>
    <row r="99" spans="1:5">
      <c r="A99" s="20">
        <v>12</v>
      </c>
      <c r="B99" s="8" t="s">
        <v>269</v>
      </c>
      <c r="C99" s="9" t="s">
        <v>270</v>
      </c>
      <c r="D99" s="9" t="s">
        <v>35</v>
      </c>
      <c r="E99" s="9" t="s">
        <v>2</v>
      </c>
    </row>
    <row r="100" spans="1:5">
      <c r="A100" s="20"/>
      <c r="B100" s="8"/>
      <c r="C100" s="9"/>
      <c r="D100" s="9"/>
      <c r="E100" s="9"/>
    </row>
    <row r="101" spans="1:5">
      <c r="A101" s="20"/>
      <c r="B101" s="20"/>
      <c r="C101" s="20"/>
      <c r="D101" s="20"/>
      <c r="E101" s="20"/>
    </row>
    <row r="102" spans="1:5">
      <c r="A102" s="20"/>
      <c r="B102" s="20"/>
      <c r="C102" s="20"/>
      <c r="D102" s="20"/>
      <c r="E102" s="20"/>
    </row>
    <row r="103" spans="1:5">
      <c r="A103" s="20">
        <v>1</v>
      </c>
      <c r="B103" s="20" t="s">
        <v>186</v>
      </c>
      <c r="C103" s="20" t="s">
        <v>187</v>
      </c>
      <c r="D103" s="20" t="s">
        <v>42</v>
      </c>
      <c r="E103" s="20" t="s">
        <v>1</v>
      </c>
    </row>
    <row r="104" spans="1:5">
      <c r="A104" s="20">
        <v>2</v>
      </c>
      <c r="B104" s="20" t="s">
        <v>116</v>
      </c>
      <c r="C104" s="20" t="s">
        <v>200</v>
      </c>
      <c r="D104" s="20" t="s">
        <v>42</v>
      </c>
      <c r="E104" s="20" t="s">
        <v>2</v>
      </c>
    </row>
    <row r="105" spans="1:5">
      <c r="A105" s="20">
        <v>3</v>
      </c>
      <c r="B105" s="20" t="s">
        <v>184</v>
      </c>
      <c r="C105" s="20" t="s">
        <v>145</v>
      </c>
      <c r="D105" s="20" t="s">
        <v>42</v>
      </c>
      <c r="E105" s="20" t="s">
        <v>3</v>
      </c>
    </row>
    <row r="106" spans="1:5">
      <c r="A106" s="20">
        <v>4</v>
      </c>
      <c r="B106" s="20" t="s">
        <v>25</v>
      </c>
      <c r="C106" s="20" t="s">
        <v>95</v>
      </c>
      <c r="D106" s="20" t="s">
        <v>42</v>
      </c>
      <c r="E106" s="20" t="s">
        <v>2</v>
      </c>
    </row>
    <row r="107" spans="1:5">
      <c r="A107" s="20">
        <v>5</v>
      </c>
      <c r="B107" s="20" t="s">
        <v>31</v>
      </c>
      <c r="C107" s="20" t="s">
        <v>185</v>
      </c>
      <c r="D107" s="20" t="s">
        <v>42</v>
      </c>
      <c r="E107" s="20" t="s">
        <v>2</v>
      </c>
    </row>
    <row r="108" spans="1:5">
      <c r="A108" s="20">
        <v>6</v>
      </c>
      <c r="B108" s="20" t="s">
        <v>33</v>
      </c>
      <c r="C108" s="20" t="s">
        <v>34</v>
      </c>
      <c r="D108" s="20" t="s">
        <v>42</v>
      </c>
      <c r="E108" s="20" t="s">
        <v>73</v>
      </c>
    </row>
    <row r="109" spans="1:5">
      <c r="A109" s="20">
        <v>7</v>
      </c>
      <c r="B109" s="20" t="s">
        <v>245</v>
      </c>
      <c r="C109" s="20" t="s">
        <v>246</v>
      </c>
      <c r="D109" s="20" t="s">
        <v>42</v>
      </c>
      <c r="E109" s="20" t="s">
        <v>2</v>
      </c>
    </row>
    <row r="110" spans="1:5">
      <c r="A110" s="20">
        <v>8</v>
      </c>
      <c r="B110" s="20" t="s">
        <v>188</v>
      </c>
      <c r="C110" s="20" t="s">
        <v>189</v>
      </c>
      <c r="D110" s="20" t="s">
        <v>42</v>
      </c>
      <c r="E110" s="20" t="s">
        <v>1</v>
      </c>
    </row>
    <row r="111" spans="1:5">
      <c r="A111" s="20">
        <v>9</v>
      </c>
      <c r="B111" s="20" t="s">
        <v>114</v>
      </c>
      <c r="C111" s="20" t="s">
        <v>115</v>
      </c>
      <c r="D111" s="20" t="s">
        <v>42</v>
      </c>
      <c r="E111" s="20" t="s">
        <v>2</v>
      </c>
    </row>
    <row r="112" spans="1:5">
      <c r="A112" s="20">
        <v>10</v>
      </c>
      <c r="B112" s="20" t="s">
        <v>247</v>
      </c>
      <c r="C112" s="20" t="s">
        <v>248</v>
      </c>
      <c r="D112" s="20" t="s">
        <v>42</v>
      </c>
      <c r="E112" s="20" t="s">
        <v>1</v>
      </c>
    </row>
    <row r="113" spans="1:5">
      <c r="A113" s="20">
        <v>11</v>
      </c>
      <c r="B113" s="20" t="s">
        <v>33</v>
      </c>
      <c r="C113" s="20" t="s">
        <v>90</v>
      </c>
      <c r="D113" s="20" t="s">
        <v>42</v>
      </c>
      <c r="E113" s="20" t="s">
        <v>3</v>
      </c>
    </row>
    <row r="114" spans="1:5">
      <c r="A114" s="20">
        <v>12</v>
      </c>
      <c r="B114" s="20" t="s">
        <v>190</v>
      </c>
      <c r="C114" s="20" t="s">
        <v>86</v>
      </c>
      <c r="D114" s="20" t="s">
        <v>42</v>
      </c>
      <c r="E114" s="20" t="s">
        <v>24</v>
      </c>
    </row>
    <row r="115" spans="1:5">
      <c r="A115" s="20">
        <v>13</v>
      </c>
      <c r="B115" s="20" t="s">
        <v>47</v>
      </c>
      <c r="C115" s="20" t="s">
        <v>249</v>
      </c>
      <c r="D115" s="20" t="s">
        <v>42</v>
      </c>
      <c r="E115" s="20" t="s">
        <v>1</v>
      </c>
    </row>
    <row r="116" spans="1:5">
      <c r="A116" s="20">
        <v>14</v>
      </c>
      <c r="B116" s="20" t="s">
        <v>87</v>
      </c>
      <c r="C116" s="20" t="s">
        <v>88</v>
      </c>
      <c r="D116" s="20" t="s">
        <v>42</v>
      </c>
      <c r="E116" s="20" t="s">
        <v>3</v>
      </c>
    </row>
    <row r="117" spans="1:5">
      <c r="A117" s="20">
        <v>15</v>
      </c>
      <c r="B117" s="20" t="s">
        <v>46</v>
      </c>
      <c r="C117" s="20" t="s">
        <v>271</v>
      </c>
      <c r="D117" s="20" t="s">
        <v>42</v>
      </c>
      <c r="E117" s="20" t="s">
        <v>3</v>
      </c>
    </row>
    <row r="118" spans="1:5">
      <c r="A118" s="20"/>
      <c r="B118" s="20"/>
      <c r="C118" s="20"/>
      <c r="D118" s="20"/>
      <c r="E118" s="20"/>
    </row>
    <row r="119" spans="1:5">
      <c r="A119" s="20"/>
      <c r="B119" s="20"/>
      <c r="C119" s="20"/>
      <c r="D119" s="20"/>
      <c r="E119" s="20"/>
    </row>
    <row r="120" spans="1:5">
      <c r="A120" s="20"/>
      <c r="B120" s="20"/>
      <c r="C120" s="20"/>
      <c r="D120" s="20"/>
      <c r="E120" s="20"/>
    </row>
    <row r="121" spans="1:5">
      <c r="A121" s="20">
        <v>1</v>
      </c>
      <c r="B121" s="20" t="s">
        <v>40</v>
      </c>
      <c r="C121" s="20" t="s">
        <v>81</v>
      </c>
      <c r="D121" s="20" t="s">
        <v>48</v>
      </c>
      <c r="E121" s="20" t="s">
        <v>2</v>
      </c>
    </row>
    <row r="122" spans="1:5">
      <c r="A122" s="20">
        <v>2</v>
      </c>
      <c r="B122" s="20" t="s">
        <v>98</v>
      </c>
      <c r="C122" s="20" t="s">
        <v>89</v>
      </c>
      <c r="D122" s="20" t="s">
        <v>48</v>
      </c>
      <c r="E122" s="20" t="s">
        <v>3</v>
      </c>
    </row>
    <row r="123" spans="1:5">
      <c r="A123" s="20">
        <v>3</v>
      </c>
      <c r="B123" s="20" t="s">
        <v>36</v>
      </c>
      <c r="C123" s="20" t="s">
        <v>37</v>
      </c>
      <c r="D123" s="20" t="s">
        <v>48</v>
      </c>
      <c r="E123" s="20" t="s">
        <v>2</v>
      </c>
    </row>
    <row r="124" spans="1:5">
      <c r="A124" s="20">
        <v>4</v>
      </c>
      <c r="B124" s="20" t="s">
        <v>101</v>
      </c>
      <c r="C124" s="20" t="s">
        <v>66</v>
      </c>
      <c r="D124" s="20" t="s">
        <v>48</v>
      </c>
      <c r="E124" s="20" t="s">
        <v>73</v>
      </c>
    </row>
    <row r="125" spans="1:5">
      <c r="A125" s="20">
        <v>5</v>
      </c>
      <c r="B125" s="20" t="s">
        <v>40</v>
      </c>
      <c r="C125" s="20" t="s">
        <v>41</v>
      </c>
      <c r="D125" s="20" t="s">
        <v>48</v>
      </c>
      <c r="E125" s="20" t="s">
        <v>3</v>
      </c>
    </row>
    <row r="126" spans="1:5">
      <c r="A126" s="20">
        <v>6</v>
      </c>
      <c r="B126" s="20" t="s">
        <v>38</v>
      </c>
      <c r="C126" s="20" t="s">
        <v>39</v>
      </c>
      <c r="D126" s="20" t="s">
        <v>48</v>
      </c>
      <c r="E126" s="20" t="s">
        <v>117</v>
      </c>
    </row>
    <row r="127" spans="1:5">
      <c r="A127" s="20">
        <v>7</v>
      </c>
      <c r="B127" s="20" t="s">
        <v>206</v>
      </c>
      <c r="C127" s="20" t="s">
        <v>207</v>
      </c>
      <c r="D127" s="20" t="s">
        <v>48</v>
      </c>
      <c r="E127" s="20" t="s">
        <v>3</v>
      </c>
    </row>
    <row r="128" spans="1:5">
      <c r="A128" s="20">
        <v>8</v>
      </c>
      <c r="B128" s="20" t="s">
        <v>99</v>
      </c>
      <c r="C128" s="20" t="s">
        <v>100</v>
      </c>
      <c r="D128" s="20" t="s">
        <v>48</v>
      </c>
      <c r="E128" s="20" t="s">
        <v>58</v>
      </c>
    </row>
    <row r="129" spans="1:5">
      <c r="A129" s="20">
        <v>9</v>
      </c>
      <c r="B129" s="20" t="s">
        <v>250</v>
      </c>
      <c r="C129" s="20" t="s">
        <v>111</v>
      </c>
      <c r="D129" s="20" t="s">
        <v>48</v>
      </c>
      <c r="E129" s="20" t="s">
        <v>3</v>
      </c>
    </row>
    <row r="130" spans="1:5">
      <c r="A130" s="20">
        <v>10</v>
      </c>
      <c r="B130" s="20" t="s">
        <v>50</v>
      </c>
      <c r="C130" s="20" t="s">
        <v>85</v>
      </c>
      <c r="D130" s="20" t="s">
        <v>48</v>
      </c>
      <c r="E130" s="20" t="s">
        <v>3</v>
      </c>
    </row>
    <row r="131" spans="1:5">
      <c r="A131" s="20">
        <v>11</v>
      </c>
      <c r="B131" s="20" t="s">
        <v>251</v>
      </c>
      <c r="C131" s="20" t="s">
        <v>252</v>
      </c>
      <c r="D131" s="20" t="s">
        <v>48</v>
      </c>
      <c r="E131" s="20" t="s">
        <v>24</v>
      </c>
    </row>
    <row r="132" spans="1:5">
      <c r="A132" s="20">
        <v>12</v>
      </c>
      <c r="B132" s="20" t="s">
        <v>196</v>
      </c>
      <c r="C132" s="20" t="s">
        <v>30</v>
      </c>
      <c r="D132" s="20" t="s">
        <v>48</v>
      </c>
      <c r="E132" s="20" t="s">
        <v>1</v>
      </c>
    </row>
    <row r="133" spans="1:5">
      <c r="A133" s="20"/>
      <c r="B133" s="20"/>
      <c r="C133" s="20"/>
      <c r="D133" s="20"/>
      <c r="E133" s="20"/>
    </row>
    <row r="134" spans="1:5">
      <c r="A134" s="20"/>
      <c r="B134" s="20"/>
      <c r="C134" s="20"/>
      <c r="D134" s="20"/>
      <c r="E134" s="20"/>
    </row>
    <row r="135" spans="1:5">
      <c r="A135" s="20"/>
      <c r="B135" s="20"/>
      <c r="C135" s="20"/>
      <c r="D135" s="20"/>
      <c r="E135" s="20"/>
    </row>
    <row r="136" spans="1:5">
      <c r="A136" s="20"/>
      <c r="B136" s="20"/>
      <c r="C136" s="20"/>
      <c r="D136" s="20"/>
      <c r="E136" s="20"/>
    </row>
    <row r="137" spans="1:5">
      <c r="A137" s="20">
        <v>1</v>
      </c>
      <c r="B137" s="20" t="s">
        <v>118</v>
      </c>
      <c r="C137" s="20" t="s">
        <v>8</v>
      </c>
      <c r="D137" s="20" t="s">
        <v>54</v>
      </c>
      <c r="E137" s="20" t="s">
        <v>9</v>
      </c>
    </row>
    <row r="138" spans="1:5">
      <c r="A138" s="20">
        <v>2</v>
      </c>
      <c r="B138" s="20" t="s">
        <v>125</v>
      </c>
      <c r="C138" s="20" t="s">
        <v>145</v>
      </c>
      <c r="D138" s="20" t="s">
        <v>54</v>
      </c>
      <c r="E138" s="20" t="s">
        <v>3</v>
      </c>
    </row>
    <row r="139" spans="1:5">
      <c r="A139" s="20">
        <v>3</v>
      </c>
      <c r="B139" s="20" t="s">
        <v>191</v>
      </c>
      <c r="C139" s="20" t="s">
        <v>192</v>
      </c>
      <c r="D139" s="20" t="s">
        <v>54</v>
      </c>
      <c r="E139" s="20" t="s">
        <v>2</v>
      </c>
    </row>
    <row r="140" spans="1:5">
      <c r="A140" s="20">
        <v>4</v>
      </c>
      <c r="B140" s="20" t="s">
        <v>15</v>
      </c>
      <c r="C140" s="20" t="s">
        <v>45</v>
      </c>
      <c r="D140" s="20" t="s">
        <v>54</v>
      </c>
      <c r="E140" s="20" t="s">
        <v>2</v>
      </c>
    </row>
    <row r="141" spans="1:5">
      <c r="A141" s="20">
        <v>5</v>
      </c>
      <c r="B141" s="20" t="s">
        <v>46</v>
      </c>
      <c r="C141" s="20" t="s">
        <v>16</v>
      </c>
      <c r="D141" s="20" t="s">
        <v>54</v>
      </c>
      <c r="E141" s="20" t="s">
        <v>3</v>
      </c>
    </row>
    <row r="142" spans="1:5">
      <c r="A142" s="20">
        <v>6</v>
      </c>
      <c r="B142" s="20" t="s">
        <v>195</v>
      </c>
      <c r="C142" s="20" t="s">
        <v>156</v>
      </c>
      <c r="D142" s="20" t="s">
        <v>54</v>
      </c>
      <c r="E142" s="20" t="s">
        <v>2</v>
      </c>
    </row>
    <row r="143" spans="1:5">
      <c r="A143" s="20">
        <v>7</v>
      </c>
      <c r="B143" s="20" t="s">
        <v>43</v>
      </c>
      <c r="C143" s="20" t="s">
        <v>37</v>
      </c>
      <c r="D143" s="20" t="s">
        <v>54</v>
      </c>
      <c r="E143" s="20" t="s">
        <v>2</v>
      </c>
    </row>
    <row r="144" spans="1:5">
      <c r="A144" s="20">
        <v>8</v>
      </c>
      <c r="B144" s="20" t="s">
        <v>25</v>
      </c>
      <c r="C144" s="20" t="s">
        <v>44</v>
      </c>
      <c r="D144" s="20" t="s">
        <v>54</v>
      </c>
      <c r="E144" s="20" t="s">
        <v>2</v>
      </c>
    </row>
    <row r="145" spans="1:5">
      <c r="A145" s="20">
        <v>9</v>
      </c>
      <c r="B145" s="20" t="s">
        <v>79</v>
      </c>
      <c r="C145" s="20" t="s">
        <v>80</v>
      </c>
      <c r="D145" s="20" t="s">
        <v>54</v>
      </c>
      <c r="E145" s="20" t="s">
        <v>3</v>
      </c>
    </row>
    <row r="146" spans="1:5">
      <c r="A146" s="20">
        <v>10</v>
      </c>
      <c r="B146" s="20" t="s">
        <v>74</v>
      </c>
      <c r="C146" s="20" t="s">
        <v>75</v>
      </c>
      <c r="D146" s="20" t="s">
        <v>54</v>
      </c>
      <c r="E146" s="20" t="s">
        <v>3</v>
      </c>
    </row>
    <row r="147" spans="1:5">
      <c r="A147" s="20">
        <v>11</v>
      </c>
      <c r="B147" s="20" t="s">
        <v>184</v>
      </c>
      <c r="C147" s="20" t="s">
        <v>189</v>
      </c>
      <c r="D147" s="20" t="s">
        <v>54</v>
      </c>
      <c r="E147" s="20" t="s">
        <v>1</v>
      </c>
    </row>
    <row r="148" spans="1:5">
      <c r="A148" s="20">
        <v>12</v>
      </c>
      <c r="B148" s="20" t="s">
        <v>33</v>
      </c>
      <c r="C148" s="20" t="s">
        <v>193</v>
      </c>
      <c r="D148" s="20" t="s">
        <v>54</v>
      </c>
      <c r="E148" s="20" t="s">
        <v>49</v>
      </c>
    </row>
    <row r="149" spans="1:5">
      <c r="A149" s="20">
        <v>13</v>
      </c>
      <c r="B149" s="20" t="s">
        <v>253</v>
      </c>
      <c r="C149" s="20" t="s">
        <v>249</v>
      </c>
      <c r="D149" s="20" t="s">
        <v>54</v>
      </c>
      <c r="E149" s="20" t="s">
        <v>1</v>
      </c>
    </row>
    <row r="150" spans="1:5">
      <c r="A150" s="20">
        <v>14</v>
      </c>
      <c r="B150" s="20" t="s">
        <v>194</v>
      </c>
      <c r="C150" s="20" t="s">
        <v>183</v>
      </c>
      <c r="D150" s="20" t="s">
        <v>54</v>
      </c>
      <c r="E150" s="20" t="s">
        <v>3</v>
      </c>
    </row>
    <row r="151" spans="1:5">
      <c r="A151" s="20">
        <v>15</v>
      </c>
      <c r="B151" s="20" t="s">
        <v>125</v>
      </c>
      <c r="C151" s="20" t="s">
        <v>29</v>
      </c>
      <c r="D151" s="20" t="s">
        <v>54</v>
      </c>
      <c r="E151" s="20" t="s">
        <v>3</v>
      </c>
    </row>
    <row r="152" spans="1:5">
      <c r="A152" s="20">
        <v>16</v>
      </c>
      <c r="B152" s="20" t="s">
        <v>254</v>
      </c>
      <c r="C152" s="20" t="s">
        <v>255</v>
      </c>
      <c r="D152" s="20" t="s">
        <v>54</v>
      </c>
      <c r="E152" s="20" t="s">
        <v>2</v>
      </c>
    </row>
    <row r="153" spans="1:5">
      <c r="A153" s="20">
        <v>17</v>
      </c>
      <c r="B153" s="20" t="s">
        <v>256</v>
      </c>
      <c r="C153" s="20" t="s">
        <v>235</v>
      </c>
      <c r="D153" s="20" t="s">
        <v>54</v>
      </c>
      <c r="E153" s="20" t="s">
        <v>2</v>
      </c>
    </row>
    <row r="154" spans="1:5">
      <c r="A154" s="20">
        <v>18</v>
      </c>
      <c r="B154" t="s">
        <v>257</v>
      </c>
      <c r="C154" t="s">
        <v>258</v>
      </c>
      <c r="D154" t="s">
        <v>54</v>
      </c>
      <c r="E154" t="s">
        <v>3</v>
      </c>
    </row>
    <row r="155" spans="1:5">
      <c r="A155" s="20"/>
      <c r="B155" s="20"/>
      <c r="C155" s="20"/>
      <c r="D155" s="20"/>
      <c r="E155" s="20"/>
    </row>
    <row r="156" spans="1:5">
      <c r="A156" s="20"/>
      <c r="B156" s="20"/>
      <c r="C156" s="20"/>
      <c r="D156" s="20"/>
      <c r="E156" s="20"/>
    </row>
    <row r="157" spans="1:5">
      <c r="A157" s="20"/>
      <c r="B157" s="20"/>
      <c r="C157" s="20"/>
      <c r="D157" s="20"/>
      <c r="E157" s="20"/>
    </row>
    <row r="158" spans="1:5">
      <c r="A158" s="20">
        <v>1</v>
      </c>
      <c r="B158" s="20" t="s">
        <v>50</v>
      </c>
      <c r="C158" s="20" t="s">
        <v>51</v>
      </c>
      <c r="D158" s="20" t="s">
        <v>56</v>
      </c>
      <c r="E158" s="20" t="s">
        <v>3</v>
      </c>
    </row>
    <row r="159" spans="1:5">
      <c r="A159" s="20">
        <v>2</v>
      </c>
      <c r="B159" s="20" t="s">
        <v>120</v>
      </c>
      <c r="C159" s="20" t="s">
        <v>121</v>
      </c>
      <c r="D159" s="20" t="s">
        <v>56</v>
      </c>
      <c r="E159" s="20" t="s">
        <v>3</v>
      </c>
    </row>
    <row r="160" spans="1:5">
      <c r="A160" s="20">
        <v>3</v>
      </c>
      <c r="B160" s="20" t="s">
        <v>208</v>
      </c>
      <c r="C160" s="20" t="s">
        <v>52</v>
      </c>
      <c r="D160" s="20" t="s">
        <v>56</v>
      </c>
      <c r="E160" s="20" t="s">
        <v>3</v>
      </c>
    </row>
    <row r="161" spans="1:5">
      <c r="A161" s="20">
        <v>4</v>
      </c>
      <c r="B161" s="20" t="s">
        <v>197</v>
      </c>
      <c r="C161" s="20" t="s">
        <v>119</v>
      </c>
      <c r="D161" s="20" t="s">
        <v>56</v>
      </c>
      <c r="E161" s="20" t="s">
        <v>3</v>
      </c>
    </row>
    <row r="162" spans="1:5">
      <c r="A162" s="20">
        <v>5</v>
      </c>
      <c r="B162" s="20" t="s">
        <v>53</v>
      </c>
      <c r="C162" s="20" t="s">
        <v>21</v>
      </c>
      <c r="D162" s="20" t="s">
        <v>56</v>
      </c>
      <c r="E162" s="20" t="s">
        <v>3</v>
      </c>
    </row>
    <row r="163" spans="1:5">
      <c r="A163" s="20">
        <v>6</v>
      </c>
      <c r="B163" s="20" t="s">
        <v>259</v>
      </c>
      <c r="C163" s="20" t="s">
        <v>260</v>
      </c>
      <c r="D163" s="20" t="s">
        <v>56</v>
      </c>
      <c r="E163" s="20" t="s">
        <v>261</v>
      </c>
    </row>
    <row r="164" spans="1:5">
      <c r="A164" s="20">
        <v>7</v>
      </c>
      <c r="B164" s="20" t="s">
        <v>83</v>
      </c>
      <c r="C164" s="20" t="s">
        <v>84</v>
      </c>
      <c r="D164" s="20" t="s">
        <v>56</v>
      </c>
      <c r="E164" s="20" t="s">
        <v>2</v>
      </c>
    </row>
    <row r="165" spans="1:5">
      <c r="A165" s="20">
        <v>8</v>
      </c>
      <c r="B165" s="20" t="s">
        <v>198</v>
      </c>
      <c r="C165" s="20" t="s">
        <v>193</v>
      </c>
      <c r="D165" s="20" t="s">
        <v>56</v>
      </c>
      <c r="E165" s="20" t="s">
        <v>49</v>
      </c>
    </row>
    <row r="166" spans="1:5">
      <c r="A166" s="20">
        <v>9</v>
      </c>
      <c r="B166" s="20" t="s">
        <v>262</v>
      </c>
      <c r="C166" s="20" t="s">
        <v>167</v>
      </c>
      <c r="D166" s="20" t="s">
        <v>56</v>
      </c>
      <c r="E166" s="20" t="s">
        <v>261</v>
      </c>
    </row>
    <row r="167" spans="1:5">
      <c r="A167" s="20">
        <v>10</v>
      </c>
      <c r="B167" s="20" t="s">
        <v>263</v>
      </c>
      <c r="C167" s="20" t="s">
        <v>264</v>
      </c>
      <c r="D167" s="20" t="s">
        <v>56</v>
      </c>
      <c r="E167" s="20" t="s">
        <v>3</v>
      </c>
    </row>
    <row r="168" spans="1:5">
      <c r="A168" s="20">
        <v>11</v>
      </c>
      <c r="B168" s="20" t="s">
        <v>199</v>
      </c>
      <c r="C168" s="20" t="s">
        <v>133</v>
      </c>
      <c r="D168" s="20" t="s">
        <v>56</v>
      </c>
      <c r="E168" s="20" t="s">
        <v>134</v>
      </c>
    </row>
    <row r="169" spans="1:5">
      <c r="A169" s="20">
        <v>12</v>
      </c>
      <c r="B169" s="20" t="s">
        <v>196</v>
      </c>
      <c r="C169" s="20" t="s">
        <v>151</v>
      </c>
      <c r="D169" s="20" t="s">
        <v>56</v>
      </c>
      <c r="E169" s="20" t="s">
        <v>3</v>
      </c>
    </row>
    <row r="170" spans="1:5">
      <c r="A170" s="16"/>
      <c r="B170" s="16"/>
      <c r="C170" s="16"/>
      <c r="D170" s="16"/>
      <c r="E170" s="16"/>
    </row>
    <row r="171" spans="1:5">
      <c r="A171" s="16"/>
      <c r="B171" s="16"/>
      <c r="C171" s="16"/>
      <c r="D171" s="16"/>
      <c r="E171" s="16"/>
    </row>
    <row r="172" spans="1:5">
      <c r="A172" s="16"/>
      <c r="B172" s="16"/>
      <c r="C172" s="16"/>
      <c r="D172" s="16"/>
      <c r="E172" s="16"/>
    </row>
    <row r="173" spans="1:5">
      <c r="A173" s="16"/>
      <c r="B173" s="16"/>
      <c r="C173" s="16"/>
      <c r="D173" s="16"/>
      <c r="E173" s="16"/>
    </row>
    <row r="174" spans="1:5">
      <c r="A174" s="16"/>
      <c r="B174" s="16"/>
      <c r="C174" s="16"/>
      <c r="D174" s="16"/>
      <c r="E174" s="16"/>
    </row>
    <row r="175" spans="1:5">
      <c r="A175" s="16"/>
      <c r="B175" s="16"/>
      <c r="C175" s="16"/>
      <c r="D175" s="16"/>
      <c r="E175" s="16"/>
    </row>
    <row r="176" spans="1:5">
      <c r="A176" s="16"/>
      <c r="B176" s="16"/>
      <c r="C176" s="16"/>
      <c r="D176" s="16"/>
      <c r="E176" s="16"/>
    </row>
    <row r="177" spans="1:5">
      <c r="A177" s="16"/>
      <c r="B177" s="16"/>
      <c r="C177" s="17"/>
      <c r="D177" s="16"/>
      <c r="E177" s="16"/>
    </row>
    <row r="178" spans="1:5">
      <c r="A178" s="16"/>
      <c r="B178" s="16"/>
      <c r="C178" s="16"/>
      <c r="D178" s="16"/>
      <c r="E178" s="16"/>
    </row>
    <row r="179" spans="1:5">
      <c r="A179" s="16"/>
      <c r="B179" s="16"/>
      <c r="C179" s="16"/>
      <c r="D179" s="16"/>
      <c r="E179" s="16"/>
    </row>
    <row r="180" spans="1:5">
      <c r="A180" s="16"/>
      <c r="B180" s="16"/>
      <c r="C180" s="16"/>
      <c r="D180" s="16"/>
      <c r="E180" s="16"/>
    </row>
    <row r="181" spans="1:5">
      <c r="A181" s="16"/>
      <c r="B181" s="16"/>
      <c r="C181" s="16"/>
      <c r="D181" s="16"/>
      <c r="E181" s="16"/>
    </row>
    <row r="182" spans="1:5">
      <c r="A182" s="16"/>
      <c r="B182" s="16"/>
      <c r="C182" s="16"/>
      <c r="D182" s="16"/>
      <c r="E182" s="16"/>
    </row>
    <row r="183" spans="1:5">
      <c r="A183" s="16"/>
      <c r="B183" s="16"/>
      <c r="C183" s="16"/>
      <c r="D183" s="16"/>
      <c r="E183" s="16"/>
    </row>
    <row r="184" spans="1:5">
      <c r="A184" s="16"/>
      <c r="B184" s="16"/>
      <c r="C184" s="16"/>
      <c r="D184" s="16"/>
      <c r="E184" s="16"/>
    </row>
    <row r="185" spans="1:5">
      <c r="A185" s="16"/>
      <c r="B185" s="16"/>
      <c r="C185" s="16"/>
      <c r="D185" s="16"/>
      <c r="E185" s="16"/>
    </row>
    <row r="186" spans="1:5">
      <c r="A186" s="16"/>
      <c r="B186" s="16"/>
      <c r="C186" s="16"/>
      <c r="D186" s="16"/>
      <c r="E186" s="16"/>
    </row>
    <row r="187" spans="1:5">
      <c r="A187" s="16"/>
      <c r="B187" s="16"/>
      <c r="C187" s="16"/>
      <c r="D187" s="16"/>
      <c r="E187" s="16"/>
    </row>
    <row r="188" spans="1:5">
      <c r="A188" s="16"/>
      <c r="B188" s="16"/>
      <c r="C188" s="16"/>
      <c r="D188" s="16"/>
      <c r="E188" s="16"/>
    </row>
    <row r="189" spans="1:5">
      <c r="A189" s="16"/>
      <c r="B189" s="16"/>
      <c r="C189" s="16"/>
      <c r="D189" s="16"/>
      <c r="E189" s="16"/>
    </row>
    <row r="190" spans="1:5">
      <c r="A190" s="16"/>
      <c r="B190" s="16"/>
      <c r="C190" s="16"/>
      <c r="D190" s="16"/>
      <c r="E190" s="16"/>
    </row>
    <row r="191" spans="1:5">
      <c r="A191" s="16"/>
      <c r="B191" s="16"/>
      <c r="C191" s="16"/>
      <c r="D191" s="16"/>
      <c r="E191" s="16"/>
    </row>
    <row r="192" spans="1:5">
      <c r="A192" s="16"/>
      <c r="B192" s="16"/>
      <c r="C192" s="16"/>
      <c r="D192" s="16"/>
      <c r="E192" s="16"/>
    </row>
    <row r="193" spans="1:5">
      <c r="A193" s="16"/>
      <c r="B193" s="16"/>
      <c r="C193" s="16"/>
      <c r="D193" s="16"/>
      <c r="E193" s="16"/>
    </row>
    <row r="194" spans="1:5">
      <c r="A194" s="9"/>
      <c r="B194" s="9"/>
      <c r="C194" s="9"/>
      <c r="D194" s="9"/>
      <c r="E194" s="9"/>
    </row>
    <row r="195" spans="1:5">
      <c r="A195" s="9"/>
      <c r="B195" s="9"/>
      <c r="C195" s="9"/>
      <c r="D195" s="9"/>
      <c r="E195" s="9"/>
    </row>
    <row r="196" spans="1:5">
      <c r="A196" s="9"/>
      <c r="B196" s="9"/>
      <c r="C196" s="9"/>
      <c r="D196" s="9"/>
      <c r="E196" s="9"/>
    </row>
    <row r="197" spans="1:5">
      <c r="A197" s="9"/>
      <c r="B197" s="9"/>
      <c r="C197" s="9"/>
      <c r="D197" s="9"/>
      <c r="E197" s="9"/>
    </row>
    <row r="198" spans="1:5">
      <c r="A198" s="9"/>
      <c r="B198" s="9"/>
      <c r="C198" s="9"/>
      <c r="D198" s="9"/>
      <c r="E198" s="9"/>
    </row>
    <row r="199" spans="1:5">
      <c r="A199" s="9"/>
      <c r="B199" s="9"/>
      <c r="C199" s="9"/>
      <c r="D199" s="9"/>
      <c r="E199" s="9"/>
    </row>
    <row r="200" spans="1:5">
      <c r="A200" s="9"/>
      <c r="B200" s="9"/>
      <c r="C200" s="9"/>
      <c r="D200" s="9"/>
      <c r="E200" s="9"/>
    </row>
    <row r="201" spans="1:5">
      <c r="A201" s="9"/>
      <c r="B201" s="9"/>
      <c r="C201" s="9"/>
      <c r="D201" s="9"/>
      <c r="E201" s="9"/>
    </row>
    <row r="202" spans="1:5">
      <c r="A202" s="9"/>
      <c r="B202" s="9"/>
      <c r="C202" s="9"/>
      <c r="D202" s="9"/>
      <c r="E202" s="9"/>
    </row>
    <row r="203" spans="1:5">
      <c r="A203" s="9"/>
      <c r="B203" s="9"/>
      <c r="C203" s="9"/>
      <c r="D203" s="9"/>
      <c r="E203" s="9"/>
    </row>
    <row r="204" spans="1:5">
      <c r="A204" s="9"/>
      <c r="B204" s="9"/>
      <c r="C204" s="9"/>
      <c r="D204" s="9"/>
      <c r="E204" s="9"/>
    </row>
    <row r="205" spans="1:5">
      <c r="A205" s="9"/>
      <c r="B205" s="9"/>
      <c r="C205" s="9"/>
      <c r="D205" s="9"/>
      <c r="E205" s="9"/>
    </row>
    <row r="206" spans="1:5">
      <c r="A206" s="9"/>
      <c r="B206" s="9"/>
      <c r="C206" s="9"/>
      <c r="D206" s="9"/>
      <c r="E206" s="9"/>
    </row>
    <row r="207" spans="1:5">
      <c r="A207" s="9"/>
      <c r="B207" s="9"/>
      <c r="C207" s="9"/>
      <c r="D207" s="9"/>
      <c r="E207" s="9"/>
    </row>
    <row r="208" spans="1:5">
      <c r="A208" s="9"/>
      <c r="B208" s="9"/>
      <c r="C208" s="9"/>
      <c r="D208" s="9"/>
      <c r="E208" s="9"/>
    </row>
    <row r="209" spans="1:5">
      <c r="A209" s="9"/>
      <c r="B209" s="9"/>
      <c r="C209" s="9"/>
      <c r="D209" s="9"/>
      <c r="E209" s="9"/>
    </row>
    <row r="210" spans="1:5">
      <c r="A210" s="9"/>
      <c r="B210" s="9"/>
      <c r="C210" s="9"/>
      <c r="D210" s="9"/>
      <c r="E210" s="9"/>
    </row>
    <row r="211" spans="1:5">
      <c r="A211" s="9"/>
      <c r="B211" s="9"/>
      <c r="C211" s="9"/>
      <c r="D211" s="9"/>
      <c r="E211" s="9"/>
    </row>
    <row r="212" spans="1:5">
      <c r="A212" s="9"/>
      <c r="B212" s="9"/>
      <c r="C212" s="9"/>
      <c r="D212" s="9"/>
      <c r="E212" s="9"/>
    </row>
    <row r="213" spans="1:5">
      <c r="A213" s="9"/>
      <c r="B213" s="9"/>
      <c r="C213" s="9"/>
      <c r="D213" s="9"/>
      <c r="E213" s="9"/>
    </row>
    <row r="214" spans="1:5">
      <c r="A214" s="9"/>
      <c r="B214" s="9"/>
      <c r="C214" s="9"/>
      <c r="D214" s="9"/>
      <c r="E214" s="9"/>
    </row>
    <row r="215" spans="1:5">
      <c r="A215" s="9"/>
      <c r="B215" s="9"/>
      <c r="C215" s="9"/>
      <c r="D215" s="9"/>
      <c r="E215" s="9"/>
    </row>
    <row r="216" spans="1:5">
      <c r="A216" s="9"/>
      <c r="B216" s="9"/>
      <c r="C216" s="9"/>
      <c r="D216" s="9"/>
      <c r="E216" s="9"/>
    </row>
    <row r="217" spans="1:5">
      <c r="A217" s="9"/>
      <c r="B217" s="9"/>
      <c r="C217" s="9"/>
      <c r="D217" s="9"/>
      <c r="E217" s="9"/>
    </row>
    <row r="218" spans="1:5">
      <c r="A218" s="9"/>
      <c r="B218" s="9"/>
      <c r="C218" s="9"/>
      <c r="D218" s="9"/>
      <c r="E218" s="9"/>
    </row>
    <row r="219" spans="1:5">
      <c r="A219" s="9"/>
      <c r="B219" s="9"/>
      <c r="C219" s="9"/>
      <c r="D219" s="9"/>
      <c r="E219" s="9"/>
    </row>
    <row r="220" spans="1:5">
      <c r="A220" s="9"/>
      <c r="B220" s="9"/>
      <c r="C220" s="9"/>
      <c r="D220" s="9"/>
      <c r="E220" s="9"/>
    </row>
    <row r="221" spans="1:5">
      <c r="A221" s="9"/>
      <c r="B221" s="9"/>
      <c r="C221" s="9"/>
      <c r="D221" s="9"/>
      <c r="E221" s="9"/>
    </row>
    <row r="222" spans="1:5">
      <c r="A222" s="9"/>
      <c r="B222" s="9"/>
      <c r="C222" s="9"/>
      <c r="D222" s="9"/>
      <c r="E222" s="9"/>
    </row>
    <row r="223" spans="1:5">
      <c r="A223" s="9"/>
      <c r="B223" s="9"/>
      <c r="C223" s="9"/>
      <c r="D223" s="9"/>
      <c r="E223" s="9"/>
    </row>
    <row r="224" spans="1:5">
      <c r="A224" s="9"/>
      <c r="B224" s="9"/>
      <c r="C224" s="9"/>
      <c r="D224" s="9"/>
      <c r="E224" s="9"/>
    </row>
    <row r="225" spans="1:5">
      <c r="A225" s="9"/>
      <c r="B225" s="9"/>
      <c r="C225" s="9"/>
      <c r="D225" s="9"/>
      <c r="E225" s="9"/>
    </row>
    <row r="226" spans="1:5">
      <c r="A226" s="9"/>
      <c r="B226" s="9"/>
      <c r="C226" s="8"/>
      <c r="D226" s="9"/>
      <c r="E226" s="9"/>
    </row>
    <row r="227" spans="1:5">
      <c r="A227" s="9"/>
      <c r="B227" s="9"/>
      <c r="C227" s="9"/>
      <c r="D227" s="9"/>
      <c r="E227" s="9"/>
    </row>
    <row r="228" spans="1:5">
      <c r="A228" s="9"/>
      <c r="B228" s="9"/>
      <c r="C228" s="9"/>
      <c r="D228" s="9"/>
      <c r="E228" s="9"/>
    </row>
    <row r="229" spans="1:5">
      <c r="A229" s="9"/>
      <c r="B229" s="9"/>
      <c r="C229" s="9"/>
      <c r="D229" s="9"/>
      <c r="E229" s="9"/>
    </row>
    <row r="230" spans="1:5">
      <c r="A230" s="9"/>
      <c r="B230" s="9"/>
      <c r="C230" s="9"/>
      <c r="D230" s="9"/>
      <c r="E230" s="9"/>
    </row>
    <row r="231" spans="1:5">
      <c r="A231" s="9"/>
      <c r="B231" s="9"/>
      <c r="C231" s="9"/>
      <c r="D231" s="9"/>
      <c r="E231" s="9"/>
    </row>
    <row r="232" spans="1:5">
      <c r="A232" s="9"/>
      <c r="B232" s="9"/>
      <c r="C232" s="9"/>
      <c r="D232" s="9"/>
      <c r="E232" s="9"/>
    </row>
    <row r="233" spans="1:5">
      <c r="A233" s="9"/>
      <c r="B233" s="9"/>
      <c r="C233" s="9"/>
      <c r="D233" s="9"/>
      <c r="E233" s="9"/>
    </row>
    <row r="234" spans="1:5">
      <c r="A234" s="9"/>
      <c r="B234" s="9"/>
      <c r="C234" s="9"/>
      <c r="D234" s="9"/>
      <c r="E234" s="9"/>
    </row>
    <row r="235" spans="1:5">
      <c r="A235" s="9"/>
      <c r="B235" s="9"/>
      <c r="C235" s="9"/>
      <c r="D235" s="9"/>
      <c r="E235" s="9"/>
    </row>
    <row r="236" spans="1:5">
      <c r="A236" s="9"/>
      <c r="B236" s="9"/>
      <c r="C236" s="9"/>
      <c r="D236" s="9"/>
      <c r="E236" s="9"/>
    </row>
    <row r="237" spans="1:5">
      <c r="A237" s="9"/>
      <c r="B237" s="9"/>
      <c r="C237" s="9"/>
      <c r="D237" s="9"/>
      <c r="E237" s="9"/>
    </row>
    <row r="238" spans="1:5">
      <c r="A238" s="9"/>
      <c r="B238" s="9"/>
      <c r="C238" s="9"/>
      <c r="D238" s="9"/>
      <c r="E238" s="9"/>
    </row>
    <row r="239" spans="1:5">
      <c r="A239" s="9"/>
      <c r="B239" s="9"/>
      <c r="C239" s="9"/>
      <c r="D239" s="9"/>
      <c r="E239" s="9"/>
    </row>
    <row r="240" spans="1:5">
      <c r="A240" s="9"/>
      <c r="B240" s="9"/>
      <c r="C240" s="9"/>
      <c r="D240" s="9"/>
      <c r="E240" s="9"/>
    </row>
    <row r="241" spans="1:5">
      <c r="A241" s="9"/>
      <c r="B241" s="9"/>
      <c r="C241" s="9"/>
      <c r="D241" s="9"/>
      <c r="E241" s="9"/>
    </row>
    <row r="242" spans="1:5">
      <c r="A242" s="9"/>
      <c r="B242" s="9"/>
      <c r="C242" s="9"/>
      <c r="D242" s="9"/>
      <c r="E242" s="9"/>
    </row>
    <row r="243" spans="1:5">
      <c r="A243" s="9"/>
      <c r="B243" s="9"/>
      <c r="C243" s="9"/>
      <c r="D243" s="9"/>
      <c r="E243" s="9"/>
    </row>
    <row r="244" spans="1:5">
      <c r="A244" s="9"/>
      <c r="B244" s="9"/>
      <c r="C244" s="9"/>
      <c r="D244" s="9"/>
      <c r="E244" s="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85B0-1AB0-4701-86FA-A8811C6B2998}">
  <sheetPr>
    <pageSetUpPr fitToPage="1"/>
  </sheetPr>
  <dimension ref="A1:H58"/>
  <sheetViews>
    <sheetView topLeftCell="A18" workbookViewId="0">
      <selection activeCell="I41" sqref="I41"/>
    </sheetView>
  </sheetViews>
  <sheetFormatPr defaultRowHeight="14.5"/>
  <cols>
    <col min="2" max="2" width="13.6328125" customWidth="1"/>
    <col min="3" max="3" width="14.08984375" customWidth="1"/>
    <col min="4" max="4" width="13.90625" customWidth="1"/>
    <col min="5" max="5" width="39.36328125" customWidth="1"/>
    <col min="6" max="6" width="8.7265625" style="11"/>
  </cols>
  <sheetData>
    <row r="1" spans="1:6">
      <c r="A1" s="4" t="s">
        <v>5</v>
      </c>
    </row>
    <row r="2" spans="1:6">
      <c r="A2">
        <v>3</v>
      </c>
      <c r="B2" t="str">
        <f>VLOOKUP($A2,Competitors!$A$137:$E$154,4,FALSE)</f>
        <v>Under 15 Boys</v>
      </c>
      <c r="C2" t="str">
        <f>VLOOKUP($A2,Competitors!$A$137:$E$154,2,FALSE)</f>
        <v>Caiden</v>
      </c>
      <c r="D2" t="str">
        <f>VLOOKUP($A2,Competitors!$A$137:$E$154,3,FALSE)</f>
        <v>Griffin</v>
      </c>
      <c r="E2" t="str">
        <f>VLOOKUP($A2,Competitors!$A$137:$E$154,5,FALSE)</f>
        <v>Wessex Wyvern MPC</v>
      </c>
      <c r="F2" s="12">
        <v>5.4259259259259261E-3</v>
      </c>
    </row>
    <row r="3" spans="1:6">
      <c r="A3">
        <v>7</v>
      </c>
      <c r="B3" t="str">
        <f>VLOOKUP($A3,Competitors!$A$137:$E$154,4,FALSE)</f>
        <v>Under 15 Boys</v>
      </c>
      <c r="C3" t="str">
        <f>VLOOKUP($A3,Competitors!$A$137:$E$154,2,FALSE)</f>
        <v>Liam</v>
      </c>
      <c r="D3" t="str">
        <f>VLOOKUP($A3,Competitors!$A$137:$E$154,3,FALSE)</f>
        <v>Neil</v>
      </c>
      <c r="E3" t="str">
        <f>VLOOKUP($A3,Competitors!$A$137:$E$154,5,FALSE)</f>
        <v>Wessex Wyvern MPC</v>
      </c>
      <c r="F3" s="12">
        <v>5.454513888888889E-3</v>
      </c>
    </row>
    <row r="4" spans="1:6">
      <c r="A4">
        <v>1</v>
      </c>
      <c r="B4" t="str">
        <f>VLOOKUP($A4,Competitors!$A$137:$E$154,4,FALSE)</f>
        <v>Under 15 Boys</v>
      </c>
      <c r="C4" t="str">
        <f>VLOOKUP($A4,Competitors!$A$137:$E$154,2,FALSE)</f>
        <v>Tyler</v>
      </c>
      <c r="D4" t="str">
        <f>VLOOKUP($A4,Competitors!$A$137:$E$154,3,FALSE)</f>
        <v>Wells</v>
      </c>
      <c r="E4" t="str">
        <f>VLOOKUP($A4,Competitors!$A$137:$E$154,5,FALSE)</f>
        <v>Yorkshire Biathle Club</v>
      </c>
      <c r="F4" s="12">
        <v>5.513425925925926E-3</v>
      </c>
    </row>
    <row r="5" spans="1:6">
      <c r="A5">
        <v>17</v>
      </c>
      <c r="B5" t="str">
        <f>VLOOKUP($A5,Competitors!$A$137:$E$154,4,FALSE)</f>
        <v>Under 15 Boys</v>
      </c>
      <c r="C5" t="str">
        <f>VLOOKUP($A5,Competitors!$A$137:$E$154,2,FALSE)</f>
        <v>Alastair</v>
      </c>
      <c r="D5" t="str">
        <f>VLOOKUP($A5,Competitors!$A$137:$E$154,3,FALSE)</f>
        <v>McKittrick</v>
      </c>
      <c r="E5" t="str">
        <f>VLOOKUP($A5,Competitors!$A$137:$E$154,5,FALSE)</f>
        <v>Wessex Wyvern MPC</v>
      </c>
      <c r="F5" s="12">
        <v>5.5247685185185191E-3</v>
      </c>
    </row>
    <row r="6" spans="1:6">
      <c r="A6">
        <v>15</v>
      </c>
      <c r="B6" t="str">
        <f>VLOOKUP($A6,Competitors!$A$137:$E$154,4,FALSE)</f>
        <v>Under 15 Boys</v>
      </c>
      <c r="C6" t="str">
        <f>VLOOKUP($A6,Competitors!$A$137:$E$154,2,FALSE)</f>
        <v>Joseph</v>
      </c>
      <c r="D6" t="str">
        <f>VLOOKUP($A6,Competitors!$A$137:$E$154,3,FALSE)</f>
        <v>Bailey</v>
      </c>
      <c r="E6" t="str">
        <f>VLOOKUP($A6,Competitors!$A$137:$E$154,5,FALSE)</f>
        <v>Leweston Pentathlon Academy</v>
      </c>
      <c r="F6" s="12">
        <v>5.6878472222222226E-3</v>
      </c>
    </row>
    <row r="7" spans="1:6">
      <c r="A7">
        <v>8</v>
      </c>
      <c r="B7" t="str">
        <f>VLOOKUP($A7,Competitors!$A$137:$E$154,4,FALSE)</f>
        <v>Under 15 Boys</v>
      </c>
      <c r="C7" t="str">
        <f>VLOOKUP($A7,Competitors!$A$137:$E$154,2,FALSE)</f>
        <v>Dylan</v>
      </c>
      <c r="D7" t="str">
        <f>VLOOKUP($A7,Competitors!$A$137:$E$154,3,FALSE)</f>
        <v>Emerit</v>
      </c>
      <c r="E7" t="str">
        <f>VLOOKUP($A7,Competitors!$A$137:$E$154,5,FALSE)</f>
        <v>Wessex Wyvern MPC</v>
      </c>
      <c r="F7" s="12">
        <v>5.7814814814814812E-3</v>
      </c>
    </row>
    <row r="8" spans="1:6">
      <c r="A8">
        <v>13</v>
      </c>
      <c r="B8" t="str">
        <f>VLOOKUP($A8,Competitors!$A$137:$E$154,4,FALSE)</f>
        <v>Under 15 Boys</v>
      </c>
      <c r="C8" t="str">
        <f>VLOOKUP($A8,Competitors!$A$137:$E$154,2,FALSE)</f>
        <v>Noah</v>
      </c>
      <c r="D8" t="str">
        <f>VLOOKUP($A8,Competitors!$A$137:$E$154,3,FALSE)</f>
        <v>Dickens</v>
      </c>
      <c r="E8" t="str">
        <f>VLOOKUP($A8,Competitors!$A$137:$E$154,5,FALSE)</f>
        <v>Unaffiliated</v>
      </c>
      <c r="F8" s="12">
        <v>5.871412037037037E-3</v>
      </c>
    </row>
    <row r="9" spans="1:6">
      <c r="A9">
        <v>9</v>
      </c>
      <c r="B9" t="str">
        <f>VLOOKUP($A9,Competitors!$A$137:$E$154,4,FALSE)</f>
        <v>Under 15 Boys</v>
      </c>
      <c r="C9" t="str">
        <f>VLOOKUP($A9,Competitors!$A$137:$E$154,2,FALSE)</f>
        <v>Jamie</v>
      </c>
      <c r="D9" t="str">
        <f>VLOOKUP($A9,Competitors!$A$137:$E$154,3,FALSE)</f>
        <v>Dixon</v>
      </c>
      <c r="E9" t="str">
        <f>VLOOKUP($A9,Competitors!$A$137:$E$154,5,FALSE)</f>
        <v>Leweston Pentathlon Academy</v>
      </c>
      <c r="F9" s="12">
        <v>5.9094907407407403E-3</v>
      </c>
    </row>
    <row r="10" spans="1:6">
      <c r="A10">
        <v>2</v>
      </c>
      <c r="B10" t="str">
        <f>VLOOKUP($A10,Competitors!$A$137:$E$154,4,FALSE)</f>
        <v>Under 15 Boys</v>
      </c>
      <c r="C10" t="str">
        <f>VLOOKUP($A10,Competitors!$A$137:$E$154,2,FALSE)</f>
        <v>Joseph</v>
      </c>
      <c r="D10" t="str">
        <f>VLOOKUP($A10,Competitors!$A$137:$E$154,3,FALSE)</f>
        <v>Barlow</v>
      </c>
      <c r="E10" t="str">
        <f>VLOOKUP($A10,Competitors!$A$137:$E$154,5,FALSE)</f>
        <v>Leweston Pentathlon Academy</v>
      </c>
      <c r="F10" s="12">
        <v>6.1062500000000006E-3</v>
      </c>
    </row>
    <row r="11" spans="1:6">
      <c r="A11">
        <v>14</v>
      </c>
      <c r="B11" t="str">
        <f>VLOOKUP($A11,Competitors!$A$137:$E$154,4,FALSE)</f>
        <v>Under 15 Boys</v>
      </c>
      <c r="C11" t="str">
        <f>VLOOKUP($A11,Competitors!$A$137:$E$154,2,FALSE)</f>
        <v>Isaac</v>
      </c>
      <c r="D11" t="str">
        <f>VLOOKUP($A11,Competitors!$A$137:$E$154,3,FALSE)</f>
        <v>Hougham</v>
      </c>
      <c r="E11" t="str">
        <f>VLOOKUP($A11,Competitors!$A$137:$E$154,5,FALSE)</f>
        <v>Leweston Pentathlon Academy</v>
      </c>
      <c r="F11" s="12">
        <v>6.2951388888888883E-3</v>
      </c>
    </row>
    <row r="12" spans="1:6">
      <c r="A12">
        <v>11</v>
      </c>
      <c r="B12" t="str">
        <f>VLOOKUP($A12,Competitors!$A$137:$E$154,4,FALSE)</f>
        <v>Under 15 Boys</v>
      </c>
      <c r="C12" t="str">
        <f>VLOOKUP($A12,Competitors!$A$137:$E$154,2,FALSE)</f>
        <v>Pip</v>
      </c>
      <c r="D12" t="str">
        <f>VLOOKUP($A12,Competitors!$A$137:$E$154,3,FALSE)</f>
        <v>Pardoe</v>
      </c>
      <c r="E12" t="str">
        <f>VLOOKUP($A12,Competitors!$A$137:$E$154,5,FALSE)</f>
        <v>Unaffiliated</v>
      </c>
      <c r="F12" s="12">
        <v>6.3895833333333331E-3</v>
      </c>
    </row>
    <row r="13" spans="1:6">
      <c r="A13">
        <v>5</v>
      </c>
      <c r="B13" t="str">
        <f>VLOOKUP($A13,Competitors!$A$137:$E$154,4,FALSE)</f>
        <v>Under 15 Boys</v>
      </c>
      <c r="C13" t="str">
        <f>VLOOKUP($A13,Competitors!$A$137:$E$154,2,FALSE)</f>
        <v>Henry</v>
      </c>
      <c r="D13" t="str">
        <f>VLOOKUP($A13,Competitors!$A$137:$E$154,3,FALSE)</f>
        <v>Martin</v>
      </c>
      <c r="E13" t="str">
        <f>VLOOKUP($A13,Competitors!$A$137:$E$154,5,FALSE)</f>
        <v>Leweston Pentathlon Academy</v>
      </c>
      <c r="F13" s="12">
        <v>6.7266203703703698E-3</v>
      </c>
    </row>
    <row r="14" spans="1:6">
      <c r="A14">
        <v>6</v>
      </c>
      <c r="B14" t="str">
        <f>VLOOKUP($A14,Competitors!$A$137:$E$154,4,FALSE)</f>
        <v>Under 15 Boys</v>
      </c>
      <c r="C14" t="str">
        <f>VLOOKUP($A14,Competitors!$A$137:$E$154,2,FALSE)</f>
        <v>Christopher</v>
      </c>
      <c r="D14" t="str">
        <f>VLOOKUP($A14,Competitors!$A$137:$E$154,3,FALSE)</f>
        <v>Mairis</v>
      </c>
      <c r="E14" t="str">
        <f>VLOOKUP($A14,Competitors!$A$137:$E$154,5,FALSE)</f>
        <v>Wessex Wyvern MPC</v>
      </c>
      <c r="F14" s="12">
        <v>6.8770833333333331E-3</v>
      </c>
    </row>
    <row r="15" spans="1:6">
      <c r="A15">
        <v>18</v>
      </c>
      <c r="B15" t="str">
        <f>VLOOKUP($A15,Competitors!$A$137:$E$154,4,FALSE)</f>
        <v>Under 15 Boys</v>
      </c>
      <c r="C15" t="str">
        <f>VLOOKUP($A15,Competitors!$A$137:$E$154,2,FALSE)</f>
        <v>Danny</v>
      </c>
      <c r="D15" t="str">
        <f>VLOOKUP($A15,Competitors!$A$137:$E$154,3,FALSE)</f>
        <v>Broardhead</v>
      </c>
      <c r="E15" t="str">
        <f>VLOOKUP($A15,Competitors!$A$137:$E$154,5,FALSE)</f>
        <v>Leweston Pentathlon Academy</v>
      </c>
      <c r="F15" s="12">
        <v>7.0730324074074072E-3</v>
      </c>
    </row>
    <row r="16" spans="1:6">
      <c r="A16">
        <v>4</v>
      </c>
      <c r="B16" t="str">
        <f>VLOOKUP($A16,Competitors!$A$137:$E$154,4,FALSE)</f>
        <v>Under 15 Boys</v>
      </c>
      <c r="C16" t="str">
        <f>VLOOKUP($A16,Competitors!$A$137:$E$154,2,FALSE)</f>
        <v>Harrison</v>
      </c>
      <c r="D16" t="str">
        <f>VLOOKUP($A16,Competitors!$A$137:$E$154,3,FALSE)</f>
        <v>Nocella</v>
      </c>
      <c r="E16" t="str">
        <f>VLOOKUP($A16,Competitors!$A$137:$E$154,5,FALSE)</f>
        <v>Wessex Wyvern MPC</v>
      </c>
      <c r="F16" s="12" t="s">
        <v>267</v>
      </c>
    </row>
    <row r="17" spans="1:8">
      <c r="A17">
        <v>10</v>
      </c>
      <c r="B17" t="str">
        <f>VLOOKUP($A17,Competitors!$A$137:$E$154,4,FALSE)</f>
        <v>Under 15 Boys</v>
      </c>
      <c r="C17" t="str">
        <f>VLOOKUP($A17,Competitors!$A$137:$E$154,2,FALSE)</f>
        <v>Aidan</v>
      </c>
      <c r="D17" t="str">
        <f>VLOOKUP($A17,Competitors!$A$137:$E$154,3,FALSE)</f>
        <v>Koheeallee</v>
      </c>
      <c r="E17" t="str">
        <f>VLOOKUP($A17,Competitors!$A$137:$E$154,5,FALSE)</f>
        <v>Leweston Pentathlon Academy</v>
      </c>
      <c r="F17" s="12" t="s">
        <v>267</v>
      </c>
    </row>
    <row r="18" spans="1:8">
      <c r="A18">
        <v>16</v>
      </c>
      <c r="B18" t="str">
        <f>VLOOKUP($A18,Competitors!$A$137:$E$154,4,FALSE)</f>
        <v>Under 15 Boys</v>
      </c>
      <c r="C18" t="str">
        <f>VLOOKUP($A18,Competitors!$A$137:$E$154,2,FALSE)</f>
        <v>Lachlan</v>
      </c>
      <c r="D18" t="str">
        <f>VLOOKUP($A18,Competitors!$A$137:$E$154,3,FALSE)</f>
        <v>Humphreys</v>
      </c>
      <c r="E18" t="str">
        <f>VLOOKUP($A18,Competitors!$A$137:$E$154,5,FALSE)</f>
        <v>Wessex Wyvern MPC</v>
      </c>
      <c r="F18" s="12" t="s">
        <v>267</v>
      </c>
    </row>
    <row r="19" spans="1:8">
      <c r="F19" s="12"/>
    </row>
    <row r="20" spans="1:8">
      <c r="F20" s="12"/>
    </row>
    <row r="21" spans="1:8">
      <c r="A21" s="14" t="s">
        <v>54</v>
      </c>
      <c r="F21" s="12"/>
    </row>
    <row r="22" spans="1:8">
      <c r="A22" cm="1">
        <f t="array" ref="A22:F38">_xlfn._xlws.FILTER($A$2:$F$19,$B$2:$B$19=A21)</f>
        <v>3</v>
      </c>
      <c r="B22" t="str">
        <v>Under 15 Boys</v>
      </c>
      <c r="C22" t="str">
        <v>Caiden</v>
      </c>
      <c r="D22" t="str">
        <v>Griffin</v>
      </c>
      <c r="E22" t="str">
        <v>Wessex Wyvern MPC</v>
      </c>
      <c r="F22" s="12">
        <v>5.4259259259259261E-3</v>
      </c>
      <c r="G22" s="14">
        <v>1</v>
      </c>
    </row>
    <row r="23" spans="1:8">
      <c r="A23">
        <v>7</v>
      </c>
      <c r="B23" t="str">
        <v>Under 15 Boys</v>
      </c>
      <c r="C23" t="str">
        <v>Liam</v>
      </c>
      <c r="D23" t="str">
        <v>Neil</v>
      </c>
      <c r="E23" t="str">
        <v>Wessex Wyvern MPC</v>
      </c>
      <c r="F23" s="12">
        <v>5.454513888888889E-3</v>
      </c>
      <c r="G23" s="14">
        <v>2</v>
      </c>
    </row>
    <row r="24" spans="1:8">
      <c r="A24">
        <v>1</v>
      </c>
      <c r="B24" t="str">
        <v>Under 15 Boys</v>
      </c>
      <c r="C24" t="str">
        <v>Tyler</v>
      </c>
      <c r="D24" t="str">
        <v>Wells</v>
      </c>
      <c r="E24" t="str">
        <v>Yorkshire Biathle Club</v>
      </c>
      <c r="F24" s="12">
        <v>5.513425925925926E-3</v>
      </c>
      <c r="G24" s="14">
        <v>3</v>
      </c>
      <c r="H24" s="7"/>
    </row>
    <row r="25" spans="1:8">
      <c r="A25">
        <v>17</v>
      </c>
      <c r="B25" t="str">
        <v>Under 15 Boys</v>
      </c>
      <c r="C25" t="str">
        <v>Alastair</v>
      </c>
      <c r="D25" t="str">
        <v>McKittrick</v>
      </c>
      <c r="E25" t="str">
        <v>Wessex Wyvern MPC</v>
      </c>
      <c r="F25" s="12">
        <v>5.5247685185185191E-3</v>
      </c>
      <c r="G25">
        <v>4</v>
      </c>
      <c r="H25" s="7"/>
    </row>
    <row r="26" spans="1:8">
      <c r="A26">
        <v>15</v>
      </c>
      <c r="B26" t="str">
        <v>Under 15 Boys</v>
      </c>
      <c r="C26" t="str">
        <v>Joseph</v>
      </c>
      <c r="D26" t="str">
        <v>Bailey</v>
      </c>
      <c r="E26" t="str">
        <v>Leweston Pentathlon Academy</v>
      </c>
      <c r="F26" s="12">
        <v>5.6878472222222226E-3</v>
      </c>
      <c r="G26">
        <v>5</v>
      </c>
    </row>
    <row r="27" spans="1:8">
      <c r="A27">
        <v>8</v>
      </c>
      <c r="B27" t="str">
        <v>Under 15 Boys</v>
      </c>
      <c r="C27" t="str">
        <v>Dylan</v>
      </c>
      <c r="D27" t="str">
        <v>Emerit</v>
      </c>
      <c r="E27" t="str">
        <v>Wessex Wyvern MPC</v>
      </c>
      <c r="F27" s="12">
        <v>5.7814814814814812E-3</v>
      </c>
      <c r="G27">
        <v>6</v>
      </c>
    </row>
    <row r="28" spans="1:8">
      <c r="A28">
        <v>13</v>
      </c>
      <c r="B28" t="str">
        <v>Under 15 Boys</v>
      </c>
      <c r="C28" t="str">
        <v>Noah</v>
      </c>
      <c r="D28" t="str">
        <v>Dickens</v>
      </c>
      <c r="E28" t="str">
        <v>Unaffiliated</v>
      </c>
      <c r="F28" s="12">
        <v>5.871412037037037E-3</v>
      </c>
      <c r="G28">
        <v>7</v>
      </c>
    </row>
    <row r="29" spans="1:8">
      <c r="A29">
        <v>9</v>
      </c>
      <c r="B29" t="str">
        <v>Under 15 Boys</v>
      </c>
      <c r="C29" t="str">
        <v>Jamie</v>
      </c>
      <c r="D29" t="str">
        <v>Dixon</v>
      </c>
      <c r="E29" t="str">
        <v>Leweston Pentathlon Academy</v>
      </c>
      <c r="F29" s="12">
        <v>5.9094907407407403E-3</v>
      </c>
      <c r="G29">
        <v>8</v>
      </c>
    </row>
    <row r="30" spans="1:8">
      <c r="A30">
        <v>2</v>
      </c>
      <c r="B30" t="str">
        <v>Under 15 Boys</v>
      </c>
      <c r="C30" t="str">
        <v>Joseph</v>
      </c>
      <c r="D30" t="str">
        <v>Barlow</v>
      </c>
      <c r="E30" t="str">
        <v>Leweston Pentathlon Academy</v>
      </c>
      <c r="F30" s="12">
        <v>6.1062500000000006E-3</v>
      </c>
      <c r="G30">
        <v>9</v>
      </c>
    </row>
    <row r="31" spans="1:8">
      <c r="A31">
        <v>14</v>
      </c>
      <c r="B31" t="str">
        <v>Under 15 Boys</v>
      </c>
      <c r="C31" t="str">
        <v>Isaac</v>
      </c>
      <c r="D31" t="str">
        <v>Hougham</v>
      </c>
      <c r="E31" t="str">
        <v>Leweston Pentathlon Academy</v>
      </c>
      <c r="F31" s="12">
        <v>6.2951388888888883E-3</v>
      </c>
      <c r="G31">
        <v>10</v>
      </c>
    </row>
    <row r="32" spans="1:8">
      <c r="A32">
        <v>11</v>
      </c>
      <c r="B32" t="str">
        <v>Under 15 Boys</v>
      </c>
      <c r="C32" t="str">
        <v>Pip</v>
      </c>
      <c r="D32" t="str">
        <v>Pardoe</v>
      </c>
      <c r="E32" t="str">
        <v>Unaffiliated</v>
      </c>
      <c r="F32" s="12">
        <v>6.3895833333333331E-3</v>
      </c>
      <c r="G32">
        <v>11</v>
      </c>
    </row>
    <row r="33" spans="1:7">
      <c r="A33">
        <v>5</v>
      </c>
      <c r="B33" t="str">
        <v>Under 15 Boys</v>
      </c>
      <c r="C33" t="str">
        <v>Henry</v>
      </c>
      <c r="D33" t="str">
        <v>Martin</v>
      </c>
      <c r="E33" t="str">
        <v>Leweston Pentathlon Academy</v>
      </c>
      <c r="F33" s="12">
        <v>6.7266203703703698E-3</v>
      </c>
      <c r="G33">
        <v>12</v>
      </c>
    </row>
    <row r="34" spans="1:7">
      <c r="A34">
        <v>6</v>
      </c>
      <c r="B34" t="str">
        <v>Under 15 Boys</v>
      </c>
      <c r="C34" t="str">
        <v>Christopher</v>
      </c>
      <c r="D34" t="str">
        <v>Mairis</v>
      </c>
      <c r="E34" t="str">
        <v>Wessex Wyvern MPC</v>
      </c>
      <c r="F34" s="12">
        <v>6.8770833333333331E-3</v>
      </c>
      <c r="G34">
        <v>13</v>
      </c>
    </row>
    <row r="35" spans="1:7">
      <c r="A35">
        <v>18</v>
      </c>
      <c r="B35" t="str">
        <v>Under 15 Boys</v>
      </c>
      <c r="C35" t="str">
        <v>Danny</v>
      </c>
      <c r="D35" t="str">
        <v>Broardhead</v>
      </c>
      <c r="E35" t="str">
        <v>Leweston Pentathlon Academy</v>
      </c>
      <c r="F35" s="12">
        <v>7.0730324074074072E-3</v>
      </c>
      <c r="G35">
        <v>14</v>
      </c>
    </row>
    <row r="36" spans="1:7">
      <c r="A36">
        <v>4</v>
      </c>
      <c r="B36" t="str">
        <v>Under 15 Boys</v>
      </c>
      <c r="C36" t="str">
        <v>Harrison</v>
      </c>
      <c r="D36" t="str">
        <v>Nocella</v>
      </c>
      <c r="E36" t="str">
        <v>Wessex Wyvern MPC</v>
      </c>
      <c r="F36" s="12" t="str">
        <v>DNS</v>
      </c>
    </row>
    <row r="37" spans="1:7">
      <c r="A37">
        <v>10</v>
      </c>
      <c r="B37" t="str">
        <v>Under 15 Boys</v>
      </c>
      <c r="C37" t="str">
        <v>Aidan</v>
      </c>
      <c r="D37" t="str">
        <v>Koheeallee</v>
      </c>
      <c r="E37" t="str">
        <v>Leweston Pentathlon Academy</v>
      </c>
      <c r="F37" s="11" t="str">
        <v>DNS</v>
      </c>
    </row>
    <row r="38" spans="1:7">
      <c r="A38">
        <v>16</v>
      </c>
      <c r="B38" t="str">
        <v>Under 15 Boys</v>
      </c>
      <c r="C38" t="str">
        <v>Lachlan</v>
      </c>
      <c r="D38" t="str">
        <v>Humphreys</v>
      </c>
      <c r="E38" t="str">
        <v>Wessex Wyvern MPC</v>
      </c>
      <c r="F38" s="11" t="str">
        <v>DNS</v>
      </c>
    </row>
    <row r="41" spans="1:7">
      <c r="C41" s="14" t="s">
        <v>4</v>
      </c>
    </row>
    <row r="42" spans="1:7">
      <c r="C42" s="14" t="s">
        <v>201</v>
      </c>
    </row>
    <row r="43" spans="1:7">
      <c r="C43" t="str">
        <f>C22</f>
        <v>Caiden</v>
      </c>
      <c r="D43" t="str">
        <f t="shared" ref="D43:F43" si="0">D22</f>
        <v>Griffin</v>
      </c>
      <c r="E43" t="str">
        <f t="shared" si="0"/>
        <v>Wessex Wyvern MPC</v>
      </c>
      <c r="F43" s="11">
        <f t="shared" si="0"/>
        <v>5.4259259259259261E-3</v>
      </c>
      <c r="G43" s="14">
        <v>1</v>
      </c>
    </row>
    <row r="44" spans="1:7">
      <c r="C44" t="str">
        <f>C23</f>
        <v>Liam</v>
      </c>
      <c r="D44" t="str">
        <f t="shared" ref="D44:F44" si="1">D23</f>
        <v>Neil</v>
      </c>
      <c r="E44" t="str">
        <f t="shared" si="1"/>
        <v>Wessex Wyvern MPC</v>
      </c>
      <c r="F44" s="11">
        <f t="shared" si="1"/>
        <v>5.454513888888889E-3</v>
      </c>
    </row>
    <row r="45" spans="1:7">
      <c r="C45" t="str">
        <f>C25</f>
        <v>Alastair</v>
      </c>
      <c r="D45" t="str">
        <f t="shared" ref="D45:F45" si="2">D25</f>
        <v>McKittrick</v>
      </c>
      <c r="E45" t="str">
        <f t="shared" si="2"/>
        <v>Wessex Wyvern MPC</v>
      </c>
      <c r="F45" s="11">
        <f t="shared" si="2"/>
        <v>5.5247685185185191E-3</v>
      </c>
    </row>
    <row r="46" spans="1:7">
      <c r="F46" s="11">
        <f>SUM(F43:F45)</f>
        <v>1.6405208333333334E-2</v>
      </c>
    </row>
    <row r="47" spans="1:7">
      <c r="C47" s="14" t="s">
        <v>60</v>
      </c>
    </row>
    <row r="48" spans="1:7">
      <c r="C48" t="str">
        <f>C26</f>
        <v>Joseph</v>
      </c>
      <c r="D48" t="str">
        <f t="shared" ref="D48:F48" si="3">D26</f>
        <v>Bailey</v>
      </c>
      <c r="E48" t="str">
        <f t="shared" si="3"/>
        <v>Leweston Pentathlon Academy</v>
      </c>
      <c r="F48" s="11">
        <f t="shared" si="3"/>
        <v>5.6878472222222226E-3</v>
      </c>
      <c r="G48" s="14">
        <v>2</v>
      </c>
    </row>
    <row r="49" spans="3:7">
      <c r="C49" t="str">
        <f>C29</f>
        <v>Jamie</v>
      </c>
      <c r="D49" t="str">
        <f t="shared" ref="D49:F49" si="4">D29</f>
        <v>Dixon</v>
      </c>
      <c r="E49" t="str">
        <f t="shared" si="4"/>
        <v>Leweston Pentathlon Academy</v>
      </c>
      <c r="F49" s="11">
        <f t="shared" si="4"/>
        <v>5.9094907407407403E-3</v>
      </c>
    </row>
    <row r="50" spans="3:7">
      <c r="C50" t="str">
        <f>C30</f>
        <v>Joseph</v>
      </c>
      <c r="D50" t="str">
        <f t="shared" ref="D50:F50" si="5">D30</f>
        <v>Barlow</v>
      </c>
      <c r="E50" t="str">
        <f t="shared" si="5"/>
        <v>Leweston Pentathlon Academy</v>
      </c>
      <c r="F50" s="11">
        <f t="shared" si="5"/>
        <v>6.1062500000000006E-3</v>
      </c>
    </row>
    <row r="51" spans="3:7">
      <c r="F51" s="11">
        <f>SUM(F48:F50)</f>
        <v>1.7703587962962963E-2</v>
      </c>
    </row>
    <row r="52" spans="3:7">
      <c r="C52" s="14" t="s">
        <v>102</v>
      </c>
    </row>
    <row r="53" spans="3:7">
      <c r="C53" t="str">
        <f>C31</f>
        <v>Isaac</v>
      </c>
      <c r="D53" t="str">
        <f t="shared" ref="D53:F53" si="6">D31</f>
        <v>Hougham</v>
      </c>
      <c r="E53" t="str">
        <f t="shared" si="6"/>
        <v>Leweston Pentathlon Academy</v>
      </c>
      <c r="F53" s="11">
        <f t="shared" si="6"/>
        <v>6.2951388888888883E-3</v>
      </c>
      <c r="G53" s="14">
        <v>3</v>
      </c>
    </row>
    <row r="54" spans="3:7">
      <c r="C54" t="str">
        <f>C33</f>
        <v>Henry</v>
      </c>
      <c r="D54" t="str">
        <f t="shared" ref="D54:F54" si="7">D33</f>
        <v>Martin</v>
      </c>
      <c r="E54" t="str">
        <f t="shared" si="7"/>
        <v>Leweston Pentathlon Academy</v>
      </c>
      <c r="F54" s="11">
        <f t="shared" si="7"/>
        <v>6.7266203703703698E-3</v>
      </c>
    </row>
    <row r="55" spans="3:7">
      <c r="C55" t="str">
        <f>C35</f>
        <v>Danny</v>
      </c>
      <c r="D55" t="str">
        <f t="shared" ref="D55:F55" si="8">D35</f>
        <v>Broardhead</v>
      </c>
      <c r="E55" t="str">
        <f t="shared" si="8"/>
        <v>Leweston Pentathlon Academy</v>
      </c>
      <c r="F55" s="11">
        <f t="shared" si="8"/>
        <v>7.0730324074074072E-3</v>
      </c>
    </row>
    <row r="56" spans="3:7">
      <c r="F56" s="11">
        <f>SUM(F53:F55)</f>
        <v>2.0094791666666664E-2</v>
      </c>
    </row>
    <row r="57" spans="3:7">
      <c r="C57" s="14"/>
    </row>
    <row r="58" spans="3:7">
      <c r="G58" s="4"/>
    </row>
  </sheetData>
  <pageMargins left="0.7" right="0.7" top="0.75" bottom="0.75" header="0.3" footer="0.3"/>
  <pageSetup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A6A4-E447-4083-8DCE-6139D2561375}">
  <sheetPr>
    <pageSetUpPr fitToPage="1"/>
  </sheetPr>
  <dimension ref="A1:H46"/>
  <sheetViews>
    <sheetView tabSelected="1" topLeftCell="A2" workbookViewId="0">
      <selection activeCell="I27" sqref="I27"/>
    </sheetView>
  </sheetViews>
  <sheetFormatPr defaultRowHeight="14.5"/>
  <cols>
    <col min="2" max="2" width="13.6328125" customWidth="1"/>
    <col min="3" max="3" width="12.1796875" customWidth="1"/>
    <col min="4" max="4" width="13.90625" customWidth="1"/>
    <col min="5" max="5" width="44.54296875" customWidth="1"/>
    <col min="6" max="6" width="8.7265625" style="11"/>
  </cols>
  <sheetData>
    <row r="1" spans="1:6">
      <c r="A1" s="4" t="s">
        <v>5</v>
      </c>
    </row>
    <row r="2" spans="1:6">
      <c r="A2">
        <v>4</v>
      </c>
      <c r="B2" t="str">
        <f>VLOOKUP($A2,Competitors!$A$158:$E$169,4,FALSE)</f>
        <v>Under 15 Girls</v>
      </c>
      <c r="C2" t="str">
        <f>VLOOKUP($A2,Competitors!$A$158:$E$169,2,FALSE)</f>
        <v>Allegra</v>
      </c>
      <c r="D2" t="str">
        <f>VLOOKUP($A2,Competitors!$A$158:$E$169,3,FALSE)</f>
        <v>Ramirez</v>
      </c>
      <c r="E2" t="str">
        <f>VLOOKUP($A2,Competitors!$A$158:$E$169,5,FALSE)</f>
        <v>Leweston Pentathlon Academy</v>
      </c>
      <c r="F2" s="12">
        <v>5.7604166666666663E-3</v>
      </c>
    </row>
    <row r="3" spans="1:6">
      <c r="A3">
        <v>11</v>
      </c>
      <c r="B3" t="str">
        <f>VLOOKUP($A3,Competitors!$A$158:$E$169,4,FALSE)</f>
        <v>Under 15 Girls</v>
      </c>
      <c r="C3" t="str">
        <f>VLOOKUP($A3,Competitors!$A$158:$E$169,2,FALSE)</f>
        <v>Jasmine</v>
      </c>
      <c r="D3" t="str">
        <f>VLOOKUP($A3,Competitors!$A$158:$E$169,3,FALSE)</f>
        <v>Rogan</v>
      </c>
      <c r="E3" t="str">
        <f>VLOOKUP($A3,Competitors!$A$158:$E$169,5,FALSE)</f>
        <v>North West Pentathlon Hub</v>
      </c>
      <c r="F3" s="12">
        <v>6.0668981481481477E-3</v>
      </c>
    </row>
    <row r="4" spans="1:6">
      <c r="A4">
        <v>12</v>
      </c>
      <c r="B4" t="str">
        <f>VLOOKUP($A4,Competitors!$A$158:$E$169,4,FALSE)</f>
        <v>Under 15 Girls</v>
      </c>
      <c r="C4" t="str">
        <f>VLOOKUP($A4,Competitors!$A$158:$E$169,2,FALSE)</f>
        <v>Harriet</v>
      </c>
      <c r="D4" t="str">
        <f>VLOOKUP($A4,Competitors!$A$158:$E$169,3,FALSE)</f>
        <v>Scott</v>
      </c>
      <c r="E4" t="str">
        <f>VLOOKUP($A4,Competitors!$A$158:$E$169,5,FALSE)</f>
        <v>Leweston Pentathlon Academy</v>
      </c>
      <c r="F4" s="12">
        <v>6.189699074074074E-3</v>
      </c>
    </row>
    <row r="5" spans="1:6">
      <c r="A5">
        <v>9</v>
      </c>
      <c r="B5" t="str">
        <f>VLOOKUP($A5,Competitors!$A$158:$E$169,4,FALSE)</f>
        <v>Under 15 Girls</v>
      </c>
      <c r="C5" t="str">
        <f>VLOOKUP($A5,Competitors!$A$158:$E$169,2,FALSE)</f>
        <v>Katie</v>
      </c>
      <c r="D5" t="str">
        <f>VLOOKUP($A5,Competitors!$A$158:$E$169,3,FALSE)</f>
        <v>Green</v>
      </c>
      <c r="E5" t="str">
        <f>VLOOKUP($A5,Competitors!$A$158:$E$169,5,FALSE)</f>
        <v>Millfield School</v>
      </c>
      <c r="F5" s="12">
        <v>6.2327546296296298E-3</v>
      </c>
    </row>
    <row r="6" spans="1:6">
      <c r="A6">
        <v>1</v>
      </c>
      <c r="B6" t="str">
        <f>VLOOKUP($A6,Competitors!$A$158:$E$169,4,FALSE)</f>
        <v>Under 15 Girls</v>
      </c>
      <c r="C6" t="str">
        <f>VLOOKUP($A6,Competitors!$A$158:$E$169,2,FALSE)</f>
        <v>Bella</v>
      </c>
      <c r="D6" t="str">
        <f>VLOOKUP($A6,Competitors!$A$158:$E$169,3,FALSE)</f>
        <v>O’Dell-Notaro</v>
      </c>
      <c r="E6" t="str">
        <f>VLOOKUP($A6,Competitors!$A$158:$E$169,5,FALSE)</f>
        <v>Leweston Pentathlon Academy</v>
      </c>
      <c r="F6" s="12">
        <v>6.2450231481481489E-3</v>
      </c>
    </row>
    <row r="7" spans="1:6">
      <c r="A7">
        <v>6</v>
      </c>
      <c r="B7" t="str">
        <f>VLOOKUP($A7,Competitors!$A$158:$E$169,4,FALSE)</f>
        <v>Under 15 Girls</v>
      </c>
      <c r="C7" t="str">
        <f>VLOOKUP($A7,Competitors!$A$158:$E$169,2,FALSE)</f>
        <v>Eloise</v>
      </c>
      <c r="D7" t="str">
        <f>VLOOKUP($A7,Competitors!$A$158:$E$169,3,FALSE)</f>
        <v>Suffield</v>
      </c>
      <c r="E7" t="str">
        <f>VLOOKUP($A7,Competitors!$A$158:$E$169,5,FALSE)</f>
        <v>Millfield School</v>
      </c>
      <c r="F7" s="12">
        <v>6.28587962962963E-3</v>
      </c>
    </row>
    <row r="8" spans="1:6">
      <c r="A8">
        <v>5</v>
      </c>
      <c r="B8" t="str">
        <f>VLOOKUP($A8,Competitors!$A$158:$E$169,4,FALSE)</f>
        <v>Under 15 Girls</v>
      </c>
      <c r="C8" t="str">
        <f>VLOOKUP($A8,Competitors!$A$158:$E$169,2,FALSE)</f>
        <v>Sadie</v>
      </c>
      <c r="D8" t="str">
        <f>VLOOKUP($A8,Competitors!$A$158:$E$169,3,FALSE)</f>
        <v>Littlechild</v>
      </c>
      <c r="E8" t="str">
        <f>VLOOKUP($A8,Competitors!$A$158:$E$169,5,FALSE)</f>
        <v>Leweston Pentathlon Academy</v>
      </c>
      <c r="F8" s="12">
        <v>6.3288194444444442E-3</v>
      </c>
    </row>
    <row r="9" spans="1:6">
      <c r="A9">
        <v>7</v>
      </c>
      <c r="B9" t="str">
        <f>VLOOKUP($A9,Competitors!$A$158:$E$169,4,FALSE)</f>
        <v>Under 15 Girls</v>
      </c>
      <c r="C9" t="str">
        <f>VLOOKUP($A9,Competitors!$A$158:$E$169,2,FALSE)</f>
        <v>Siobhan</v>
      </c>
      <c r="D9" t="str">
        <f>VLOOKUP($A9,Competitors!$A$158:$E$169,3,FALSE)</f>
        <v>Hunt</v>
      </c>
      <c r="E9" t="str">
        <f>VLOOKUP($A9,Competitors!$A$158:$E$169,5,FALSE)</f>
        <v>Wessex Wyvern MPC</v>
      </c>
      <c r="F9" s="12">
        <v>7.4070601851851858E-3</v>
      </c>
    </row>
    <row r="10" spans="1:6">
      <c r="A10">
        <v>2</v>
      </c>
      <c r="B10" t="str">
        <f>VLOOKUP($A10,Competitors!$A$158:$E$169,4,FALSE)</f>
        <v>Under 15 Girls</v>
      </c>
      <c r="C10" t="str">
        <f>VLOOKUP($A10,Competitors!$A$158:$E$169,2,FALSE)</f>
        <v>Caidee</v>
      </c>
      <c r="D10" t="str">
        <f>VLOOKUP($A10,Competitors!$A$158:$E$169,3,FALSE)</f>
        <v>Salmond</v>
      </c>
      <c r="E10" t="str">
        <f>VLOOKUP($A10,Competitors!$A$158:$E$169,5,FALSE)</f>
        <v>Leweston Pentathlon Academy</v>
      </c>
      <c r="F10" s="12" t="s">
        <v>267</v>
      </c>
    </row>
    <row r="11" spans="1:6">
      <c r="A11">
        <v>3</v>
      </c>
      <c r="B11" t="str">
        <f>VLOOKUP($A11,Competitors!$A$158:$E$169,4,FALSE)</f>
        <v>Under 15 Girls</v>
      </c>
      <c r="C11" t="str">
        <f>VLOOKUP($A11,Competitors!$A$158:$E$169,2,FALSE)</f>
        <v>Alba</v>
      </c>
      <c r="D11" t="str">
        <f>VLOOKUP($A11,Competitors!$A$158:$E$169,3,FALSE)</f>
        <v>Davidson</v>
      </c>
      <c r="E11" t="str">
        <f>VLOOKUP($A11,Competitors!$A$158:$E$169,5,FALSE)</f>
        <v>Leweston Pentathlon Academy</v>
      </c>
      <c r="F11" s="12" t="s">
        <v>267</v>
      </c>
    </row>
    <row r="12" spans="1:6">
      <c r="A12">
        <v>10</v>
      </c>
      <c r="B12" t="str">
        <f>VLOOKUP($A12,Competitors!$A$158:$E$169,4,FALSE)</f>
        <v>Under 15 Girls</v>
      </c>
      <c r="C12" t="str">
        <f>VLOOKUP($A12,Competitors!$A$158:$E$169,2,FALSE)</f>
        <v>Mollie</v>
      </c>
      <c r="D12" t="str">
        <f>VLOOKUP($A12,Competitors!$A$158:$E$169,3,FALSE)</f>
        <v>Earle</v>
      </c>
      <c r="E12" t="str">
        <f>VLOOKUP($A12,Competitors!$A$158:$E$169,5,FALSE)</f>
        <v>Leweston Pentathlon Academy</v>
      </c>
      <c r="F12" s="12" t="s">
        <v>267</v>
      </c>
    </row>
    <row r="13" spans="1:6">
      <c r="F13" s="12"/>
    </row>
    <row r="14" spans="1:6">
      <c r="F14" s="12"/>
    </row>
    <row r="15" spans="1:6">
      <c r="A15" s="14" t="s">
        <v>56</v>
      </c>
      <c r="F15" s="12"/>
    </row>
    <row r="17" spans="1:8">
      <c r="A17" cm="1">
        <f t="array" ref="A17:F27">_xlfn._xlws.FILTER($A$2:$F$13,$B$2:$B$13=A15)</f>
        <v>4</v>
      </c>
      <c r="B17" t="str">
        <v>Under 15 Girls</v>
      </c>
      <c r="C17" t="str">
        <v>Allegra</v>
      </c>
      <c r="D17" t="str">
        <v>Ramirez</v>
      </c>
      <c r="E17" t="str">
        <v>Leweston Pentathlon Academy</v>
      </c>
      <c r="F17" s="12">
        <v>5.7604166666666663E-3</v>
      </c>
      <c r="G17" s="14">
        <v>1</v>
      </c>
    </row>
    <row r="18" spans="1:8">
      <c r="A18">
        <v>11</v>
      </c>
      <c r="B18" t="str">
        <v>Under 15 Girls</v>
      </c>
      <c r="C18" t="str">
        <v>Jasmine</v>
      </c>
      <c r="D18" t="str">
        <v>Rogan</v>
      </c>
      <c r="E18" t="str">
        <v>North West Pentathlon Hub</v>
      </c>
      <c r="F18" s="12">
        <v>6.0668981481481477E-3</v>
      </c>
      <c r="G18" s="14">
        <v>2</v>
      </c>
    </row>
    <row r="19" spans="1:8">
      <c r="A19">
        <v>12</v>
      </c>
      <c r="B19" t="str">
        <v>Under 15 Girls</v>
      </c>
      <c r="C19" t="str">
        <v>Harriet</v>
      </c>
      <c r="D19" t="str">
        <v>Scott</v>
      </c>
      <c r="E19" t="str">
        <v>Leweston Pentathlon Academy</v>
      </c>
      <c r="F19" s="12">
        <v>6.189699074074074E-3</v>
      </c>
      <c r="G19" s="14">
        <v>3</v>
      </c>
    </row>
    <row r="20" spans="1:8">
      <c r="A20">
        <v>9</v>
      </c>
      <c r="B20" t="str">
        <v>Under 15 Girls</v>
      </c>
      <c r="C20" t="str">
        <v>Katie</v>
      </c>
      <c r="D20" t="str">
        <v>Green</v>
      </c>
      <c r="E20" t="str">
        <v>Millfield School</v>
      </c>
      <c r="F20" s="12">
        <v>6.2327546296296298E-3</v>
      </c>
      <c r="G20">
        <v>4</v>
      </c>
      <c r="H20" s="7"/>
    </row>
    <row r="21" spans="1:8">
      <c r="A21">
        <v>1</v>
      </c>
      <c r="B21" t="str">
        <v>Under 15 Girls</v>
      </c>
      <c r="C21" t="str">
        <v>Bella</v>
      </c>
      <c r="D21" t="str">
        <v>O’Dell-Notaro</v>
      </c>
      <c r="E21" t="str">
        <v>Leweston Pentathlon Academy</v>
      </c>
      <c r="F21" s="12">
        <v>6.2450231481481489E-3</v>
      </c>
      <c r="G21">
        <v>5</v>
      </c>
      <c r="H21" s="7"/>
    </row>
    <row r="22" spans="1:8">
      <c r="A22">
        <v>6</v>
      </c>
      <c r="B22" t="str">
        <v>Under 15 Girls</v>
      </c>
      <c r="C22" t="str">
        <v>Eloise</v>
      </c>
      <c r="D22" t="str">
        <v>Suffield</v>
      </c>
      <c r="E22" t="str">
        <v>Millfield School</v>
      </c>
      <c r="F22" s="12">
        <v>6.28587962962963E-3</v>
      </c>
      <c r="G22">
        <v>6</v>
      </c>
    </row>
    <row r="23" spans="1:8">
      <c r="A23">
        <v>5</v>
      </c>
      <c r="B23" t="str">
        <v>Under 15 Girls</v>
      </c>
      <c r="C23" t="str">
        <v>Sadie</v>
      </c>
      <c r="D23" t="str">
        <v>Littlechild</v>
      </c>
      <c r="E23" t="str">
        <v>Leweston Pentathlon Academy</v>
      </c>
      <c r="F23" s="12">
        <v>6.3288194444444442E-3</v>
      </c>
      <c r="G23">
        <v>7</v>
      </c>
    </row>
    <row r="24" spans="1:8">
      <c r="A24">
        <v>7</v>
      </c>
      <c r="B24" t="str">
        <v>Under 15 Girls</v>
      </c>
      <c r="C24" t="str">
        <v>Siobhan</v>
      </c>
      <c r="D24" t="str">
        <v>Hunt</v>
      </c>
      <c r="E24" t="str">
        <v>Wessex Wyvern MPC</v>
      </c>
      <c r="F24" s="12">
        <v>7.4070601851851858E-3</v>
      </c>
      <c r="G24">
        <v>8</v>
      </c>
    </row>
    <row r="25" spans="1:8">
      <c r="A25">
        <v>2</v>
      </c>
      <c r="B25" t="str">
        <v>Under 15 Girls</v>
      </c>
      <c r="C25" t="str">
        <v>Caidee</v>
      </c>
      <c r="D25" t="str">
        <v>Salmond</v>
      </c>
      <c r="E25" t="str">
        <v>Leweston Pentathlon Academy</v>
      </c>
      <c r="F25" s="12" t="str">
        <v>DNS</v>
      </c>
      <c r="G25">
        <v>9</v>
      </c>
    </row>
    <row r="26" spans="1:8">
      <c r="A26">
        <v>3</v>
      </c>
      <c r="B26" t="str">
        <v>Under 15 Girls</v>
      </c>
      <c r="C26" t="str">
        <v>Alba</v>
      </c>
      <c r="D26" t="str">
        <v>Davidson</v>
      </c>
      <c r="E26" t="str">
        <v>Leweston Pentathlon Academy</v>
      </c>
      <c r="F26" s="12" t="str">
        <v>DNS</v>
      </c>
      <c r="G26">
        <v>10</v>
      </c>
    </row>
    <row r="27" spans="1:8">
      <c r="A27">
        <v>10</v>
      </c>
      <c r="B27" t="str">
        <v>Under 15 Girls</v>
      </c>
      <c r="C27" t="str">
        <v>Mollie</v>
      </c>
      <c r="D27" t="str">
        <v>Earle</v>
      </c>
      <c r="E27" t="str">
        <v>Leweston Pentathlon Academy</v>
      </c>
      <c r="F27" s="12" t="str">
        <v>DNS</v>
      </c>
      <c r="G27">
        <v>11</v>
      </c>
    </row>
    <row r="28" spans="1:8">
      <c r="F28" s="12"/>
      <c r="G28">
        <v>12</v>
      </c>
    </row>
    <row r="30" spans="1:8">
      <c r="C30" s="14" t="s">
        <v>4</v>
      </c>
    </row>
    <row r="31" spans="1:8">
      <c r="C31" s="14" t="s">
        <v>59</v>
      </c>
    </row>
    <row r="32" spans="1:8">
      <c r="C32" t="str">
        <f>C17</f>
        <v>Allegra</v>
      </c>
      <c r="D32" t="str">
        <f t="shared" ref="D32:F32" si="0">D17</f>
        <v>Ramirez</v>
      </c>
      <c r="E32" t="str">
        <f t="shared" si="0"/>
        <v>Leweston Pentathlon Academy</v>
      </c>
      <c r="F32" s="11">
        <f t="shared" si="0"/>
        <v>5.7604166666666663E-3</v>
      </c>
      <c r="G32" s="14">
        <v>1</v>
      </c>
    </row>
    <row r="33" spans="3:7">
      <c r="C33" t="str">
        <f>C19</f>
        <v>Harriet</v>
      </c>
      <c r="D33" t="str">
        <f t="shared" ref="D33:F33" si="1">D19</f>
        <v>Scott</v>
      </c>
      <c r="E33" t="str">
        <f t="shared" si="1"/>
        <v>Leweston Pentathlon Academy</v>
      </c>
      <c r="F33" s="11">
        <f t="shared" si="1"/>
        <v>6.189699074074074E-3</v>
      </c>
    </row>
    <row r="34" spans="3:7">
      <c r="C34" t="str">
        <f>C21</f>
        <v>Bella</v>
      </c>
      <c r="D34" t="str">
        <f t="shared" ref="D34:F34" si="2">D21</f>
        <v>O’Dell-Notaro</v>
      </c>
      <c r="E34" t="str">
        <f t="shared" si="2"/>
        <v>Leweston Pentathlon Academy</v>
      </c>
      <c r="F34" s="11">
        <f t="shared" si="2"/>
        <v>6.2450231481481489E-3</v>
      </c>
    </row>
    <row r="35" spans="3:7">
      <c r="F35" s="11">
        <f>SUM(F32:F34)</f>
        <v>1.8195138888888889E-2</v>
      </c>
    </row>
    <row r="36" spans="3:7">
      <c r="C36" s="14"/>
    </row>
    <row r="37" spans="3:7">
      <c r="G37" s="14"/>
    </row>
    <row r="41" spans="3:7">
      <c r="C41" s="14"/>
    </row>
    <row r="46" spans="3:7">
      <c r="C46" s="14"/>
    </row>
  </sheetData>
  <pageMargins left="0.7" right="0.7" top="0.75" bottom="0.75" header="0.3" footer="0.3"/>
  <pageSetup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F614-AD0D-4E77-A002-65362E024DA1}">
  <sheetPr>
    <pageSetUpPr fitToPage="1"/>
  </sheetPr>
  <dimension ref="A1:G81"/>
  <sheetViews>
    <sheetView workbookViewId="0">
      <selection activeCell="H13" sqref="H13"/>
    </sheetView>
  </sheetViews>
  <sheetFormatPr defaultRowHeight="14.5"/>
  <cols>
    <col min="2" max="2" width="21.08984375" customWidth="1"/>
    <col min="3" max="3" width="14.90625" customWidth="1"/>
    <col min="4" max="4" width="20.1796875" customWidth="1"/>
    <col min="5" max="5" width="31.1796875" customWidth="1"/>
    <col min="6" max="6" width="12.90625" style="11" customWidth="1"/>
  </cols>
  <sheetData>
    <row r="1" spans="1:7">
      <c r="A1" t="s">
        <v>5</v>
      </c>
    </row>
    <row r="2" spans="1:7">
      <c r="A2" s="3">
        <v>2</v>
      </c>
      <c r="B2" t="str">
        <f>VLOOKUP($A2,Competitors!$A$3:$E$15,4,FALSE)</f>
        <v>Under 17 Boys</v>
      </c>
      <c r="C2" t="str">
        <f>VLOOKUP($A2,Competitors!$A$3:$E$15,2,FALSE)</f>
        <v>Harry</v>
      </c>
      <c r="D2" t="str">
        <f>VLOOKUP($A2,Competitors!$A$3:$E$15,3,FALSE)</f>
        <v>Downting</v>
      </c>
      <c r="E2" t="str">
        <f>VLOOKUP($A2,Competitors!$A$3:$E$15,5,FALSE)</f>
        <v>Leweston Pentathlon Academy</v>
      </c>
      <c r="F2" s="12">
        <v>9.1468749999999988E-3</v>
      </c>
      <c r="G2" s="1"/>
    </row>
    <row r="3" spans="1:7">
      <c r="A3" s="3">
        <v>10</v>
      </c>
      <c r="B3" t="str">
        <f>VLOOKUP($A3,Competitors!$A$3:$E$15,4,FALSE)</f>
        <v>Under 17 Girls</v>
      </c>
      <c r="C3" t="str">
        <f>VLOOKUP($A3,Competitors!$A$3:$E$15,2,FALSE)</f>
        <v>Emily</v>
      </c>
      <c r="D3" t="str">
        <f>VLOOKUP($A3,Competitors!$A$3:$E$15,3,FALSE)</f>
        <v>Niccolls</v>
      </c>
      <c r="E3" t="str">
        <f>VLOOKUP($A3,Competitors!$A$3:$E$15,5,FALSE)</f>
        <v>Warriors Pentathlon &amp; Athletic Club</v>
      </c>
      <c r="F3" s="12">
        <v>9.3013888888888886E-3</v>
      </c>
      <c r="G3" s="1"/>
    </row>
    <row r="4" spans="1:7">
      <c r="A4" s="3">
        <v>1</v>
      </c>
      <c r="B4" t="str">
        <f>VLOOKUP($A4,Competitors!$A$3:$E$15,4,FALSE)</f>
        <v>Under 17 Boys</v>
      </c>
      <c r="C4" t="str">
        <f>VLOOKUP($A4,Competitors!$A$3:$E$15,2,FALSE)</f>
        <v>William</v>
      </c>
      <c r="D4" t="str">
        <f>VLOOKUP($A4,Competitors!$A$3:$E$15,3,FALSE)</f>
        <v>Packer</v>
      </c>
      <c r="E4" t="str">
        <f>VLOOKUP($A4,Competitors!$A$3:$E$15,5,FALSE)</f>
        <v>Leweston Pentathlon Academy</v>
      </c>
      <c r="F4" s="12">
        <v>9.4473379629629629E-3</v>
      </c>
      <c r="G4" s="1"/>
    </row>
    <row r="5" spans="1:7">
      <c r="A5" s="3">
        <v>7</v>
      </c>
      <c r="B5" t="str">
        <f>VLOOKUP($A5,Competitors!$A$3:$E$15,4,FALSE)</f>
        <v>Under 17 Girls</v>
      </c>
      <c r="C5" t="str">
        <f>VLOOKUP($A5,Competitors!$A$3:$E$15,2,FALSE)</f>
        <v>Katherine</v>
      </c>
      <c r="D5" t="str">
        <f>VLOOKUP($A5,Competitors!$A$3:$E$15,3,FALSE)</f>
        <v>Osborn</v>
      </c>
      <c r="E5" t="str">
        <f>VLOOKUP($A5,Competitors!$A$3:$E$15,5,FALSE)</f>
        <v>Monkton Combe Pentathlon</v>
      </c>
      <c r="F5" s="12">
        <v>9.6797453703703715E-3</v>
      </c>
    </row>
    <row r="6" spans="1:7">
      <c r="A6" s="3">
        <v>12</v>
      </c>
      <c r="B6" t="str">
        <f>VLOOKUP($A6,Competitors!$A$3:$E$15,4,FALSE)</f>
        <v>Under 17 Boys</v>
      </c>
      <c r="C6" t="str">
        <f>VLOOKUP($A6,Competitors!$A$3:$E$15,2,FALSE)</f>
        <v>William</v>
      </c>
      <c r="D6" t="str">
        <f>VLOOKUP($A6,Competitors!$A$3:$E$15,3,FALSE)</f>
        <v>Rees</v>
      </c>
      <c r="E6" t="str">
        <f>VLOOKUP($A6,Competitors!$A$3:$E$15,5,FALSE)</f>
        <v>North Kent MPC</v>
      </c>
      <c r="F6" s="12">
        <v>9.7803240740740732E-3</v>
      </c>
    </row>
    <row r="7" spans="1:7">
      <c r="A7" s="3">
        <v>13</v>
      </c>
      <c r="B7" t="str">
        <f>VLOOKUP($A7,Competitors!$A$3:$E$15,4,FALSE)</f>
        <v>Under 17 Girls</v>
      </c>
      <c r="C7" t="str">
        <f>VLOOKUP($A7,Competitors!$A$3:$E$15,2,FALSE)</f>
        <v>Hermione</v>
      </c>
      <c r="D7" t="str">
        <f>VLOOKUP($A7,Competitors!$A$3:$E$15,3,FALSE)</f>
        <v>Rees</v>
      </c>
      <c r="E7" t="str">
        <f>VLOOKUP($A7,Competitors!$A$3:$E$15,5,FALSE)</f>
        <v>North Kent MPC</v>
      </c>
      <c r="F7" s="12">
        <v>9.9664351851851858E-3</v>
      </c>
    </row>
    <row r="8" spans="1:7">
      <c r="A8" s="3">
        <v>11</v>
      </c>
      <c r="B8" t="str">
        <f>VLOOKUP($A8,Competitors!$A$3:$E$15,4,FALSE)</f>
        <v>Under 17 Girls</v>
      </c>
      <c r="C8" t="str">
        <f>VLOOKUP($A8,Competitors!$A$3:$E$15,2,FALSE)</f>
        <v>Amelie</v>
      </c>
      <c r="D8" t="str">
        <f>VLOOKUP($A8,Competitors!$A$3:$E$15,3,FALSE)</f>
        <v>Smith</v>
      </c>
      <c r="E8" t="str">
        <f>VLOOKUP($A8,Competitors!$A$3:$E$15,5,FALSE)</f>
        <v>Wessex Wyvern MPC</v>
      </c>
      <c r="F8" s="12">
        <v>1.0207523148148148E-2</v>
      </c>
    </row>
    <row r="9" spans="1:7">
      <c r="A9" s="3">
        <v>6</v>
      </c>
      <c r="B9" t="str">
        <f>VLOOKUP($A9,Competitors!$A$3:$E$15,4,FALSE)</f>
        <v>Under 17 Girls</v>
      </c>
      <c r="C9" t="str">
        <f>VLOOKUP($A9,Competitors!$A$3:$E$15,2,FALSE)</f>
        <v>Eva</v>
      </c>
      <c r="D9" t="str">
        <f>VLOOKUP($A9,Competitors!$A$3:$E$15,3,FALSE)</f>
        <v>Dowden</v>
      </c>
      <c r="E9" t="str">
        <f>VLOOKUP($A9,Competitors!$A$3:$E$15,5,FALSE)</f>
        <v>Leweston Pentathlon Academy</v>
      </c>
      <c r="F9" s="12">
        <v>1.1005671296296296E-2</v>
      </c>
    </row>
    <row r="10" spans="1:7">
      <c r="A10" s="3">
        <v>8</v>
      </c>
      <c r="B10" t="str">
        <f>VLOOKUP($A10,Competitors!$A$3:$E$15,4,FALSE)</f>
        <v>Under 17 Girls</v>
      </c>
      <c r="C10" t="str">
        <f>VLOOKUP($A10,Competitors!$A$3:$E$15,2,FALSE)</f>
        <v>Matilda-mae</v>
      </c>
      <c r="D10" t="str">
        <f>VLOOKUP($A10,Competitors!$A$3:$E$15,3,FALSE)</f>
        <v>Matthews</v>
      </c>
      <c r="E10" t="str">
        <f>VLOOKUP($A10,Competitors!$A$3:$E$15,5,FALSE)</f>
        <v>Target Sport Burntwood</v>
      </c>
      <c r="F10" s="12">
        <v>1.1648032407407407E-2</v>
      </c>
    </row>
    <row r="11" spans="1:7">
      <c r="A11" s="3">
        <v>9</v>
      </c>
      <c r="B11" t="str">
        <f>VLOOKUP($A11,Competitors!$A$3:$E$15,4,FALSE)</f>
        <v>Under 17 Girls</v>
      </c>
      <c r="C11" t="str">
        <f>VLOOKUP($A11,Competitors!$A$3:$E$15,2,FALSE)</f>
        <v>Mirianthi</v>
      </c>
      <c r="D11" t="str">
        <f>VLOOKUP($A11,Competitors!$A$3:$E$15,3,FALSE)</f>
        <v>Crossey</v>
      </c>
      <c r="E11" t="str">
        <f>VLOOKUP($A11,Competitors!$A$3:$E$15,5,FALSE)</f>
        <v>Leweston Pentathlon Academy</v>
      </c>
      <c r="F11" s="12">
        <v>1.1809027777777778E-2</v>
      </c>
    </row>
    <row r="12" spans="1:7">
      <c r="A12" s="3">
        <v>5</v>
      </c>
      <c r="B12" t="str">
        <f>VLOOKUP($A12,Competitors!$A$3:$E$15,4,FALSE)</f>
        <v>Under 17 Girls</v>
      </c>
      <c r="C12" t="str">
        <f>VLOOKUP($A12,Competitors!$A$3:$E$15,2,FALSE)</f>
        <v>Ffion</v>
      </c>
      <c r="D12" t="str">
        <f>VLOOKUP($A12,Competitors!$A$3:$E$15,3,FALSE)</f>
        <v>Hills</v>
      </c>
      <c r="E12" t="str">
        <f>VLOOKUP($A12,Competitors!$A$3:$E$15,5,FALSE)</f>
        <v>Leweston Pentathlon Academy</v>
      </c>
      <c r="F12" s="12" t="s">
        <v>266</v>
      </c>
    </row>
    <row r="13" spans="1:7">
      <c r="A13" s="3">
        <v>3</v>
      </c>
      <c r="B13" t="str">
        <f>VLOOKUP($A13,Competitors!$A$3:$E$15,4,FALSE)</f>
        <v>Under 17 Boys</v>
      </c>
      <c r="C13" t="str">
        <f>VLOOKUP($A13,Competitors!$A$3:$E$15,2,FALSE)</f>
        <v>Rhys</v>
      </c>
      <c r="D13" t="str">
        <f>VLOOKUP($A13,Competitors!$A$3:$E$15,3,FALSE)</f>
        <v>Emerit</v>
      </c>
      <c r="E13" t="str">
        <f>VLOOKUP($A13,Competitors!$A$3:$E$15,5,FALSE)</f>
        <v>Wessex Wyvern MPC</v>
      </c>
      <c r="F13" s="12" t="s">
        <v>267</v>
      </c>
    </row>
    <row r="14" spans="1:7">
      <c r="A14" s="3">
        <v>4</v>
      </c>
      <c r="B14" t="str">
        <f>VLOOKUP($A14,Competitors!$A$3:$E$15,4,FALSE)</f>
        <v>Under 17 Boys</v>
      </c>
      <c r="C14" t="str">
        <f>VLOOKUP($A14,Competitors!$A$3:$E$15,2,FALSE)</f>
        <v>Elliot</v>
      </c>
      <c r="D14" t="str">
        <f>VLOOKUP($A14,Competitors!$A$3:$E$15,3,FALSE)</f>
        <v>Trepess</v>
      </c>
      <c r="E14" t="str">
        <f>VLOOKUP($A14,Competitors!$A$3:$E$15,5,FALSE)</f>
        <v>Wessex Wyvern MPC</v>
      </c>
      <c r="F14" s="12" t="s">
        <v>267</v>
      </c>
    </row>
    <row r="15" spans="1:7">
      <c r="A15" s="3"/>
      <c r="F15" s="12"/>
    </row>
    <row r="16" spans="1:7">
      <c r="A16" s="3"/>
    </row>
    <row r="17" spans="1:7">
      <c r="A17" s="14" t="s">
        <v>26</v>
      </c>
    </row>
    <row r="18" spans="1:7">
      <c r="F18" s="12"/>
    </row>
    <row r="19" spans="1:7">
      <c r="A19" cm="1">
        <f t="array" ref="A19:F23">_xlfn._xlws.FILTER($A$2:$F$15,$B$2:$B$15=A17)</f>
        <v>2</v>
      </c>
      <c r="B19" t="str">
        <v>Under 17 Boys</v>
      </c>
      <c r="C19" t="str">
        <v>Harry</v>
      </c>
      <c r="D19" t="str">
        <v>Downting</v>
      </c>
      <c r="E19" t="str">
        <v>Leweston Pentathlon Academy</v>
      </c>
      <c r="F19" s="12">
        <v>9.1468749999999988E-3</v>
      </c>
      <c r="G19" s="14">
        <v>1</v>
      </c>
    </row>
    <row r="20" spans="1:7">
      <c r="A20">
        <v>1</v>
      </c>
      <c r="B20" t="str">
        <v>Under 17 Boys</v>
      </c>
      <c r="C20" t="str">
        <v>William</v>
      </c>
      <c r="D20" t="str">
        <v>Packer</v>
      </c>
      <c r="E20" t="str">
        <v>Leweston Pentathlon Academy</v>
      </c>
      <c r="F20" s="12">
        <v>9.4473379629629629E-3</v>
      </c>
      <c r="G20" s="14">
        <v>2</v>
      </c>
    </row>
    <row r="21" spans="1:7">
      <c r="A21">
        <v>12</v>
      </c>
      <c r="B21" t="str">
        <v>Under 17 Boys</v>
      </c>
      <c r="C21" t="str">
        <v>William</v>
      </c>
      <c r="D21" t="str">
        <v>Rees</v>
      </c>
      <c r="E21" t="str">
        <v>North Kent MPC</v>
      </c>
      <c r="F21" s="12">
        <v>9.7803240740740732E-3</v>
      </c>
      <c r="G21" s="14">
        <v>3</v>
      </c>
    </row>
    <row r="22" spans="1:7">
      <c r="A22">
        <v>3</v>
      </c>
      <c r="B22" t="str">
        <v>Under 17 Boys</v>
      </c>
      <c r="C22" t="str">
        <v>Rhys</v>
      </c>
      <c r="D22" t="str">
        <v>Emerit</v>
      </c>
      <c r="E22" t="str">
        <v>Wessex Wyvern MPC</v>
      </c>
      <c r="F22" s="12" t="str">
        <v>DNS</v>
      </c>
    </row>
    <row r="23" spans="1:7">
      <c r="A23">
        <v>4</v>
      </c>
      <c r="B23" t="str">
        <v>Under 17 Boys</v>
      </c>
      <c r="C23" t="str">
        <v>Elliot</v>
      </c>
      <c r="D23" t="str">
        <v>Trepess</v>
      </c>
      <c r="E23" t="str">
        <v>Wessex Wyvern MPC</v>
      </c>
      <c r="F23" s="12" t="str">
        <v>DNS</v>
      </c>
    </row>
    <row r="24" spans="1:7">
      <c r="F24" s="12"/>
    </row>
    <row r="25" spans="1:7">
      <c r="A25" s="15" t="s">
        <v>22</v>
      </c>
      <c r="B25" s="1"/>
      <c r="F25" s="12"/>
    </row>
    <row r="26" spans="1:7">
      <c r="B26" s="1"/>
      <c r="F26" s="12"/>
    </row>
    <row r="27" spans="1:7">
      <c r="A27" cm="1">
        <f t="array" ref="A27:F34">_xlfn._xlws.FILTER($A$2:$F$15,$B$2:$B$15=A25)</f>
        <v>10</v>
      </c>
      <c r="B27" t="str">
        <v>Under 17 Girls</v>
      </c>
      <c r="C27" t="str">
        <v>Emily</v>
      </c>
      <c r="D27" t="str">
        <v>Niccolls</v>
      </c>
      <c r="E27" t="str">
        <v>Warriors Pentathlon &amp; Athletic Club</v>
      </c>
      <c r="F27" s="12">
        <v>9.3013888888888886E-3</v>
      </c>
      <c r="G27" s="14">
        <v>1</v>
      </c>
    </row>
    <row r="28" spans="1:7">
      <c r="A28">
        <v>7</v>
      </c>
      <c r="B28" t="str">
        <v>Under 17 Girls</v>
      </c>
      <c r="C28" t="str">
        <v>Katherine</v>
      </c>
      <c r="D28" t="str">
        <v>Osborn</v>
      </c>
      <c r="E28" t="str">
        <v>Monkton Combe Pentathlon</v>
      </c>
      <c r="F28" s="12">
        <v>9.6797453703703715E-3</v>
      </c>
      <c r="G28" s="14">
        <v>2</v>
      </c>
    </row>
    <row r="29" spans="1:7">
      <c r="A29">
        <v>13</v>
      </c>
      <c r="B29" s="1" t="str">
        <v>Under 17 Girls</v>
      </c>
      <c r="C29" t="str">
        <v>Hermione</v>
      </c>
      <c r="D29" t="str">
        <v>Rees</v>
      </c>
      <c r="E29" t="str">
        <v>North Kent MPC</v>
      </c>
      <c r="F29" s="12">
        <v>9.9664351851851858E-3</v>
      </c>
      <c r="G29" s="14">
        <v>3</v>
      </c>
    </row>
    <row r="30" spans="1:7">
      <c r="A30" s="3">
        <v>11</v>
      </c>
      <c r="B30" s="1" t="str">
        <v>Under 17 Girls</v>
      </c>
      <c r="C30" t="str">
        <v>Amelie</v>
      </c>
      <c r="D30" t="str">
        <v>Smith</v>
      </c>
      <c r="E30" t="str">
        <v>Wessex Wyvern MPC</v>
      </c>
      <c r="F30" s="12">
        <v>1.0207523148148148E-2</v>
      </c>
      <c r="G30" s="4">
        <v>4</v>
      </c>
    </row>
    <row r="31" spans="1:7">
      <c r="A31">
        <v>6</v>
      </c>
      <c r="B31" s="1" t="str">
        <v>Under 17 Girls</v>
      </c>
      <c r="C31" t="str">
        <v>Eva</v>
      </c>
      <c r="D31" t="str">
        <v>Dowden</v>
      </c>
      <c r="E31" t="str">
        <v>Leweston Pentathlon Academy</v>
      </c>
      <c r="F31" s="12">
        <v>1.1005671296296296E-2</v>
      </c>
      <c r="G31" s="4">
        <v>5</v>
      </c>
    </row>
    <row r="32" spans="1:7">
      <c r="A32">
        <v>8</v>
      </c>
      <c r="B32" t="str">
        <v>Under 17 Girls</v>
      </c>
      <c r="C32" t="str">
        <v>Matilda-mae</v>
      </c>
      <c r="D32" t="str">
        <v>Matthews</v>
      </c>
      <c r="E32" t="str">
        <v>Target Sport Burntwood</v>
      </c>
      <c r="F32" s="12">
        <v>1.1648032407407407E-2</v>
      </c>
      <c r="G32" s="4">
        <v>6</v>
      </c>
    </row>
    <row r="33" spans="1:7">
      <c r="A33">
        <v>9</v>
      </c>
      <c r="B33" t="str">
        <v>Under 17 Girls</v>
      </c>
      <c r="C33" t="str">
        <v>Mirianthi</v>
      </c>
      <c r="D33" t="str">
        <v>Crossey</v>
      </c>
      <c r="E33" t="str">
        <v>Leweston Pentathlon Academy</v>
      </c>
      <c r="F33" s="12">
        <v>1.1809027777777778E-2</v>
      </c>
      <c r="G33" s="4">
        <v>7</v>
      </c>
    </row>
    <row r="34" spans="1:7">
      <c r="A34">
        <v>5</v>
      </c>
      <c r="B34" t="str">
        <v>Under 17 Girls</v>
      </c>
      <c r="C34" t="str">
        <v>Ffion</v>
      </c>
      <c r="D34" t="str">
        <v>Hills</v>
      </c>
      <c r="E34" t="str">
        <v>Leweston Pentathlon Academy</v>
      </c>
      <c r="F34" s="12" t="str">
        <v>DNF</v>
      </c>
    </row>
    <row r="35" spans="1:7">
      <c r="D35" s="14"/>
    </row>
    <row r="37" spans="1:7">
      <c r="D37" s="14"/>
    </row>
    <row r="38" spans="1:7">
      <c r="A38" s="3"/>
      <c r="C38" s="14"/>
    </row>
    <row r="39" spans="1:7">
      <c r="G39" s="14"/>
    </row>
    <row r="42" spans="1:7">
      <c r="B42" s="1"/>
    </row>
    <row r="44" spans="1:7">
      <c r="F44" s="12"/>
    </row>
    <row r="45" spans="1:7">
      <c r="F45" s="12"/>
    </row>
    <row r="46" spans="1:7">
      <c r="A46" s="3"/>
      <c r="F46" s="12"/>
    </row>
    <row r="47" spans="1:7">
      <c r="F47" s="12"/>
    </row>
    <row r="48" spans="1:7">
      <c r="F48" s="12"/>
    </row>
    <row r="49" spans="6:6">
      <c r="F49" s="12"/>
    </row>
    <row r="50" spans="6:6">
      <c r="F50" s="12"/>
    </row>
    <row r="51" spans="6:6">
      <c r="F51" s="12"/>
    </row>
    <row r="52" spans="6:6">
      <c r="F52" s="12"/>
    </row>
    <row r="53" spans="6:6">
      <c r="F53" s="12"/>
    </row>
    <row r="54" spans="6:6">
      <c r="F54" s="12"/>
    </row>
    <row r="55" spans="6:6">
      <c r="F55" s="12"/>
    </row>
    <row r="56" spans="6:6">
      <c r="F56" s="12"/>
    </row>
    <row r="57" spans="6:6">
      <c r="F57" s="12"/>
    </row>
    <row r="58" spans="6:6">
      <c r="F58" s="12"/>
    </row>
    <row r="59" spans="6:6">
      <c r="F59" s="12"/>
    </row>
    <row r="60" spans="6:6">
      <c r="F60" s="12"/>
    </row>
    <row r="61" spans="6:6">
      <c r="F61" s="12"/>
    </row>
    <row r="62" spans="6:6">
      <c r="F62" s="12"/>
    </row>
    <row r="63" spans="6:6">
      <c r="F63" s="12"/>
    </row>
    <row r="64" spans="6:6">
      <c r="F64" s="12"/>
    </row>
    <row r="65" spans="6:6">
      <c r="F65" s="12"/>
    </row>
    <row r="66" spans="6:6">
      <c r="F66" s="12"/>
    </row>
    <row r="67" spans="6:6">
      <c r="F67" s="12"/>
    </row>
    <row r="68" spans="6:6">
      <c r="F68" s="12"/>
    </row>
    <row r="69" spans="6:6">
      <c r="F69" s="12"/>
    </row>
    <row r="70" spans="6:6">
      <c r="F70" s="12"/>
    </row>
    <row r="71" spans="6:6">
      <c r="F71" s="12"/>
    </row>
    <row r="72" spans="6:6">
      <c r="F72" s="12"/>
    </row>
    <row r="73" spans="6:6">
      <c r="F73" s="12"/>
    </row>
    <row r="74" spans="6:6">
      <c r="F74" s="12"/>
    </row>
    <row r="75" spans="6:6">
      <c r="F75" s="12"/>
    </row>
    <row r="76" spans="6:6">
      <c r="F76" s="12"/>
    </row>
    <row r="77" spans="6:6">
      <c r="F77" s="12"/>
    </row>
    <row r="78" spans="6:6">
      <c r="F78" s="12"/>
    </row>
    <row r="79" spans="6:6">
      <c r="F79" s="12"/>
    </row>
    <row r="80" spans="6:6">
      <c r="F80" s="12"/>
    </row>
    <row r="81" spans="6:6">
      <c r="F81" s="12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80EC-7FA8-421B-89FB-3A7215ED6ED0}">
  <sheetPr>
    <pageSetUpPr fitToPage="1"/>
  </sheetPr>
  <dimension ref="A1:G36"/>
  <sheetViews>
    <sheetView workbookViewId="0">
      <selection activeCell="I18" sqref="I18"/>
    </sheetView>
  </sheetViews>
  <sheetFormatPr defaultRowHeight="14.5"/>
  <cols>
    <col min="2" max="2" width="19.81640625" customWidth="1"/>
    <col min="3" max="3" width="15.54296875" customWidth="1"/>
    <col min="4" max="4" width="12.6328125" customWidth="1"/>
    <col min="5" max="5" width="38.453125" customWidth="1"/>
    <col min="6" max="6" width="8.7265625" style="11"/>
  </cols>
  <sheetData>
    <row r="1" spans="1:7">
      <c r="A1" t="s">
        <v>5</v>
      </c>
    </row>
    <row r="2" spans="1:7">
      <c r="A2" s="3">
        <v>2</v>
      </c>
      <c r="B2" t="str">
        <f>VLOOKUP($A2,Competitors!$A$18:$E$26,4,FALSE)</f>
        <v>Senior Men</v>
      </c>
      <c r="C2" t="str">
        <f>VLOOKUP($A2,Competitors!$A$18:$E$26,2,FALSE)</f>
        <v>Tadeusz</v>
      </c>
      <c r="D2" t="str">
        <f>VLOOKUP($A2,Competitors!$A$18:$E$26,3,FALSE)</f>
        <v>Ciecierski-Holmes</v>
      </c>
      <c r="E2" t="str">
        <f>VLOOKUP($A2,Competitors!$A$18:$E$26,5,FALSE)</f>
        <v>Cambridge Universtiy MPA</v>
      </c>
      <c r="F2" s="12">
        <v>1.0132638888888889E-2</v>
      </c>
    </row>
    <row r="3" spans="1:7">
      <c r="A3" s="3">
        <v>3</v>
      </c>
      <c r="B3" t="str">
        <f>VLOOKUP($A3,Competitors!$A$18:$E$26,4,FALSE)</f>
        <v>Under 19 Girls</v>
      </c>
      <c r="C3" t="str">
        <f>VLOOKUP($A3,Competitors!$A$18:$E$26,2,FALSE)</f>
        <v>Isabelle</v>
      </c>
      <c r="D3" t="str">
        <f>VLOOKUP($A3,Competitors!$A$18:$E$26,3,FALSE)</f>
        <v>Whittle</v>
      </c>
      <c r="E3" t="str">
        <f>VLOOKUP($A3,Competitors!$A$18:$E$26,5,FALSE)</f>
        <v>Leweston Pentathlon Academy</v>
      </c>
      <c r="F3" s="12">
        <v>1.0154050925925926E-2</v>
      </c>
    </row>
    <row r="4" spans="1:7">
      <c r="A4" s="3">
        <v>1</v>
      </c>
      <c r="B4" t="str">
        <f>VLOOKUP($A4,Competitors!$A$18:$E$26,4,FALSE)</f>
        <v>Senior Men</v>
      </c>
      <c r="C4" t="str">
        <f>VLOOKUP($A4,Competitors!$A$18:$E$26,2,FALSE)</f>
        <v>Jacob</v>
      </c>
      <c r="D4" t="str">
        <f>VLOOKUP($A4,Competitors!$A$18:$E$26,3,FALSE)</f>
        <v>Butterfield</v>
      </c>
      <c r="E4" t="str">
        <f>VLOOKUP($A4,Competitors!$A$18:$E$26,5,FALSE)</f>
        <v>Yorkshire Biathle Club</v>
      </c>
      <c r="F4" s="12">
        <v>1.0377777777777777E-2</v>
      </c>
    </row>
    <row r="5" spans="1:7">
      <c r="A5" s="3">
        <v>4</v>
      </c>
      <c r="B5" t="str">
        <f>VLOOKUP($A5,Competitors!$A$18:$E$26,4,FALSE)</f>
        <v>Under 19 Girls</v>
      </c>
      <c r="C5" t="str">
        <f>VLOOKUP($A5,Competitors!$A$18:$E$26,2,FALSE)</f>
        <v>Esme</v>
      </c>
      <c r="D5" t="str">
        <f>VLOOKUP($A5,Competitors!$A$18:$E$26,3,FALSE)</f>
        <v>Littlechild</v>
      </c>
      <c r="E5" t="str">
        <f>VLOOKUP($A5,Competitors!$A$18:$E$26,5,FALSE)</f>
        <v>Leweston Pentathlon Academy</v>
      </c>
      <c r="F5" s="12">
        <v>1.0999537037037037E-2</v>
      </c>
    </row>
    <row r="6" spans="1:7">
      <c r="A6" s="3">
        <v>5</v>
      </c>
      <c r="B6" t="str">
        <f>VLOOKUP($A6,Competitors!$A$18:$E$26,4,FALSE)</f>
        <v>Under 19 Girls</v>
      </c>
      <c r="C6" t="str">
        <f>VLOOKUP($A6,Competitors!$A$18:$E$26,2,FALSE)</f>
        <v>Isobel</v>
      </c>
      <c r="D6" t="str">
        <f>VLOOKUP($A6,Competitors!$A$18:$E$26,3,FALSE)</f>
        <v>Stacey</v>
      </c>
      <c r="E6" t="str">
        <f>VLOOKUP($A6,Competitors!$A$18:$E$26,5,FALSE)</f>
        <v>Leweston Pentathlon Academy</v>
      </c>
      <c r="F6" s="12">
        <v>1.116087962962963E-2</v>
      </c>
    </row>
    <row r="7" spans="1:7">
      <c r="A7" s="3">
        <v>6</v>
      </c>
      <c r="B7" t="str">
        <f>VLOOKUP($A7,Competitors!$A$18:$E$26,4,FALSE)</f>
        <v>Under 19 Girls</v>
      </c>
      <c r="C7" t="str">
        <f>VLOOKUP($A7,Competitors!$A$18:$E$26,2,FALSE)</f>
        <v>Olivia</v>
      </c>
      <c r="D7" t="str">
        <f>VLOOKUP($A7,Competitors!$A$18:$E$26,3,FALSE)</f>
        <v>Arnold</v>
      </c>
      <c r="E7" t="str">
        <f>VLOOKUP($A7,Competitors!$A$18:$E$26,5,FALSE)</f>
        <v>Wessex Wyvern MPC</v>
      </c>
      <c r="F7" s="12">
        <v>1.1164351851851852E-2</v>
      </c>
    </row>
    <row r="8" spans="1:7">
      <c r="A8" s="3">
        <v>7</v>
      </c>
      <c r="B8" t="str">
        <f>VLOOKUP($A8,Competitors!$A$18:$E$26,4,FALSE)</f>
        <v>Under 19 Girls</v>
      </c>
      <c r="C8" t="str">
        <f>VLOOKUP($A8,Competitors!$A$18:$E$26,2,FALSE)</f>
        <v>Zoe</v>
      </c>
      <c r="D8" t="str">
        <f>VLOOKUP($A8,Competitors!$A$18:$E$26,3,FALSE)</f>
        <v>Trembath</v>
      </c>
      <c r="E8" t="str">
        <f>VLOOKUP($A8,Competitors!$A$18:$E$26,5,FALSE)</f>
        <v>Taunton School</v>
      </c>
      <c r="F8" s="12">
        <v>1.1908796296296298E-2</v>
      </c>
    </row>
    <row r="9" spans="1:7">
      <c r="A9" s="3">
        <v>9</v>
      </c>
      <c r="B9" t="str">
        <f>VLOOKUP($A9,Competitors!$A$18:$E$26,4,FALSE)</f>
        <v>Senior Women</v>
      </c>
      <c r="C9" t="str">
        <f>VLOOKUP($A9,Competitors!$A$18:$E$26,2,FALSE)</f>
        <v xml:space="preserve">Georgina </v>
      </c>
      <c r="D9" t="str">
        <f>VLOOKUP($A9,Competitors!$A$18:$E$26,3,FALSE)</f>
        <v>Quayle</v>
      </c>
      <c r="E9" t="str">
        <f>VLOOKUP($A9,Competitors!$A$18:$E$26,5,FALSE)</f>
        <v>Cambridge Universtiy MPA</v>
      </c>
      <c r="F9" s="11">
        <v>1.245173611111111E-2</v>
      </c>
    </row>
    <row r="10" spans="1:7">
      <c r="A10" s="3">
        <v>8</v>
      </c>
      <c r="B10" t="str">
        <f>VLOOKUP($A10,Competitors!$A$18:$E$26,4,FALSE)</f>
        <v>Under 19 Girls</v>
      </c>
      <c r="C10" t="str">
        <f>VLOOKUP($A10,Competitors!$A$18:$E$26,2,FALSE)</f>
        <v>Maisey</v>
      </c>
      <c r="D10" t="str">
        <f>VLOOKUP($A10,Competitors!$A$18:$E$26,3,FALSE)</f>
        <v>Lay</v>
      </c>
      <c r="E10" t="str">
        <f>VLOOKUP($A10,Competitors!$A$18:$E$26,5,FALSE)</f>
        <v>Leweston Pentathlon Academy</v>
      </c>
      <c r="F10" s="11">
        <v>1.4837962962962963E-2</v>
      </c>
    </row>
    <row r="11" spans="1:7">
      <c r="A11" s="3"/>
    </row>
    <row r="12" spans="1:7">
      <c r="A12" s="3"/>
      <c r="F12" s="12"/>
    </row>
    <row r="13" spans="1:7">
      <c r="A13" s="14" t="s">
        <v>128</v>
      </c>
      <c r="B13" s="1"/>
      <c r="F13" s="12"/>
    </row>
    <row r="14" spans="1:7">
      <c r="B14" s="1"/>
      <c r="F14" s="12"/>
    </row>
    <row r="15" spans="1:7">
      <c r="A15" cm="1">
        <f t="array" ref="A15:F16">_xlfn._xlws.FILTER(A2:F11,B2:B11=A13)</f>
        <v>2</v>
      </c>
      <c r="B15" s="1" t="str">
        <v>Senior Men</v>
      </c>
      <c r="C15" t="str">
        <v>Tadeusz</v>
      </c>
      <c r="D15" t="str">
        <v>Ciecierski-Holmes</v>
      </c>
      <c r="E15" t="str">
        <v>Cambridge Universtiy MPA</v>
      </c>
      <c r="F15" s="12">
        <v>1.0132638888888889E-2</v>
      </c>
      <c r="G15" s="14">
        <v>1</v>
      </c>
    </row>
    <row r="16" spans="1:7">
      <c r="A16">
        <v>1</v>
      </c>
      <c r="B16" s="1" t="str">
        <v>Senior Men</v>
      </c>
      <c r="C16" t="str">
        <v>Jacob</v>
      </c>
      <c r="D16" t="str">
        <v>Butterfield</v>
      </c>
      <c r="E16" t="str">
        <v>Yorkshire Biathle Club</v>
      </c>
      <c r="F16" s="12">
        <v>1.0377777777777777E-2</v>
      </c>
      <c r="G16" s="14">
        <v>2</v>
      </c>
    </row>
    <row r="17" spans="1:7">
      <c r="B17" s="1"/>
      <c r="F17" s="12"/>
      <c r="G17" s="14"/>
    </row>
    <row r="18" spans="1:7">
      <c r="A18" s="15" t="s">
        <v>20</v>
      </c>
      <c r="B18" s="1"/>
      <c r="F18" s="12"/>
    </row>
    <row r="19" spans="1:7">
      <c r="A19" cm="1">
        <f t="array" ref="A19:F24">_xlfn._xlws.FILTER($A$2:$F$11,$B$2:$B$11=A18)</f>
        <v>3</v>
      </c>
      <c r="B19" s="1" t="str">
        <v>Under 19 Girls</v>
      </c>
      <c r="C19" t="str">
        <v>Isabelle</v>
      </c>
      <c r="D19" t="str">
        <v>Whittle</v>
      </c>
      <c r="E19" t="str">
        <v>Leweston Pentathlon Academy</v>
      </c>
      <c r="F19" s="12">
        <v>1.0154050925925926E-2</v>
      </c>
      <c r="G19" s="14">
        <v>1</v>
      </c>
    </row>
    <row r="20" spans="1:7">
      <c r="A20">
        <v>4</v>
      </c>
      <c r="B20" s="1" t="str">
        <v>Under 19 Girls</v>
      </c>
      <c r="C20" t="str">
        <v>Esme</v>
      </c>
      <c r="D20" t="str">
        <v>Littlechild</v>
      </c>
      <c r="E20" t="str">
        <v>Leweston Pentathlon Academy</v>
      </c>
      <c r="F20" s="12">
        <v>1.0999537037037037E-2</v>
      </c>
      <c r="G20" s="14">
        <v>2</v>
      </c>
    </row>
    <row r="21" spans="1:7">
      <c r="A21">
        <v>5</v>
      </c>
      <c r="B21" s="1" t="str">
        <v>Under 19 Girls</v>
      </c>
      <c r="C21" t="str">
        <v>Isobel</v>
      </c>
      <c r="D21" t="str">
        <v>Stacey</v>
      </c>
      <c r="E21" t="str">
        <v>Leweston Pentathlon Academy</v>
      </c>
      <c r="F21" s="12">
        <v>1.116087962962963E-2</v>
      </c>
      <c r="G21" s="14">
        <v>3</v>
      </c>
    </row>
    <row r="22" spans="1:7">
      <c r="A22">
        <v>6</v>
      </c>
      <c r="B22" s="1" t="str">
        <v>Under 19 Girls</v>
      </c>
      <c r="C22" t="str">
        <v>Olivia</v>
      </c>
      <c r="D22" t="str">
        <v>Arnold</v>
      </c>
      <c r="E22" t="str">
        <v>Wessex Wyvern MPC</v>
      </c>
      <c r="F22" s="12">
        <v>1.1164351851851852E-2</v>
      </c>
      <c r="G22">
        <v>4</v>
      </c>
    </row>
    <row r="23" spans="1:7">
      <c r="A23">
        <v>7</v>
      </c>
      <c r="B23" s="1" t="str">
        <v>Under 19 Girls</v>
      </c>
      <c r="C23" t="str">
        <v>Zoe</v>
      </c>
      <c r="D23" t="str">
        <v>Trembath</v>
      </c>
      <c r="E23" t="str">
        <v>Taunton School</v>
      </c>
      <c r="F23" s="12">
        <v>1.1908796296296298E-2</v>
      </c>
      <c r="G23">
        <v>5</v>
      </c>
    </row>
    <row r="24" spans="1:7">
      <c r="A24">
        <v>8</v>
      </c>
      <c r="B24" s="1" t="str">
        <v>Under 19 Girls</v>
      </c>
      <c r="C24" t="str">
        <v>Maisey</v>
      </c>
      <c r="D24" t="str">
        <v>Lay</v>
      </c>
      <c r="E24" t="str">
        <v>Leweston Pentathlon Academy</v>
      </c>
      <c r="F24" s="12">
        <v>1.4837962962962963E-2</v>
      </c>
      <c r="G24">
        <v>6</v>
      </c>
    </row>
    <row r="25" spans="1:7">
      <c r="B25" s="1"/>
      <c r="F25" s="12"/>
    </row>
    <row r="26" spans="1:7">
      <c r="A26" s="14" t="s">
        <v>130</v>
      </c>
      <c r="B26" s="1"/>
      <c r="F26" s="12"/>
    </row>
    <row r="27" spans="1:7">
      <c r="A27" cm="1">
        <f t="array" ref="A27:F27">_xlfn._xlws.FILTER($A$2:$F$11,$B$2:$B$11=A26)</f>
        <v>9</v>
      </c>
      <c r="B27" s="1" t="str">
        <v>Senior Women</v>
      </c>
      <c r="C27" t="str">
        <v xml:space="preserve">Georgina </v>
      </c>
      <c r="D27" t="str">
        <v>Quayle</v>
      </c>
      <c r="E27" t="str">
        <v>Cambridge Universtiy MPA</v>
      </c>
      <c r="F27" s="12">
        <v>1.245173611111111E-2</v>
      </c>
      <c r="G27" s="14">
        <v>1</v>
      </c>
    </row>
    <row r="28" spans="1:7">
      <c r="B28" s="1"/>
      <c r="F28" s="12"/>
    </row>
    <row r="29" spans="1:7">
      <c r="D29" s="14" t="s">
        <v>4</v>
      </c>
    </row>
    <row r="30" spans="1:7">
      <c r="D30" s="14"/>
    </row>
    <row r="31" spans="1:7">
      <c r="D31" s="14" t="s">
        <v>20</v>
      </c>
    </row>
    <row r="32" spans="1:7">
      <c r="C32" s="14" t="s">
        <v>59</v>
      </c>
    </row>
    <row r="33" spans="3:7">
      <c r="C33" t="str">
        <f>C19</f>
        <v>Isabelle</v>
      </c>
      <c r="D33" t="str">
        <f t="shared" ref="D33:F33" si="0">D19</f>
        <v>Whittle</v>
      </c>
      <c r="E33" t="str">
        <f t="shared" si="0"/>
        <v>Leweston Pentathlon Academy</v>
      </c>
      <c r="F33" s="11">
        <f t="shared" si="0"/>
        <v>1.0154050925925926E-2</v>
      </c>
      <c r="G33" s="14">
        <v>1</v>
      </c>
    </row>
    <row r="34" spans="3:7">
      <c r="C34" t="str">
        <f>C20</f>
        <v>Esme</v>
      </c>
      <c r="D34" t="str">
        <f t="shared" ref="D34:F34" si="1">D20</f>
        <v>Littlechild</v>
      </c>
      <c r="E34" t="str">
        <f t="shared" si="1"/>
        <v>Leweston Pentathlon Academy</v>
      </c>
      <c r="F34" s="11">
        <f t="shared" si="1"/>
        <v>1.0999537037037037E-2</v>
      </c>
    </row>
    <row r="35" spans="3:7">
      <c r="C35" t="str">
        <f>C21</f>
        <v>Isobel</v>
      </c>
      <c r="D35" t="str">
        <f t="shared" ref="D35:F35" si="2">D21</f>
        <v>Stacey</v>
      </c>
      <c r="E35" t="str">
        <f t="shared" si="2"/>
        <v>Leweston Pentathlon Academy</v>
      </c>
      <c r="F35" s="11">
        <f t="shared" si="2"/>
        <v>1.116087962962963E-2</v>
      </c>
    </row>
    <row r="36" spans="3:7">
      <c r="F36" s="11">
        <f>SUM(F33:F35)</f>
        <v>3.2314467592592593E-2</v>
      </c>
    </row>
  </sheetData>
  <pageMargins left="0.7" right="0.7" top="0.75" bottom="0.75" header="0.3" footer="0.3"/>
  <pageSetup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EF8E-FA47-4F58-9342-9B92E0AFD3C1}">
  <sheetPr>
    <pageSetUpPr fitToPage="1"/>
  </sheetPr>
  <dimension ref="A1:G55"/>
  <sheetViews>
    <sheetView topLeftCell="A19" workbookViewId="0">
      <selection activeCell="I52" sqref="I52"/>
    </sheetView>
  </sheetViews>
  <sheetFormatPr defaultRowHeight="14.5"/>
  <cols>
    <col min="2" max="2" width="15.36328125" bestFit="1" customWidth="1"/>
    <col min="3" max="3" width="26.36328125" customWidth="1"/>
    <col min="4" max="4" width="20.1796875" customWidth="1"/>
    <col min="5" max="5" width="30.453125" bestFit="1" customWidth="1"/>
    <col min="6" max="6" width="8.7265625" style="11"/>
  </cols>
  <sheetData>
    <row r="1" spans="1:6">
      <c r="A1" s="4" t="s">
        <v>5</v>
      </c>
    </row>
    <row r="2" spans="1:6">
      <c r="A2">
        <v>14</v>
      </c>
      <c r="B2" t="str">
        <f>VLOOKUP($A2,Competitors!$A$31:$E$46,4,FALSE)</f>
        <v>Masters Men 50+</v>
      </c>
      <c r="C2" t="str">
        <f>VLOOKUP($A2,Competitors!$A$31:$E$46,2,FALSE)</f>
        <v>Mark</v>
      </c>
      <c r="D2" t="str">
        <f>VLOOKUP($A2,Competitors!$A$31:$E$46,3,FALSE)</f>
        <v>Powell</v>
      </c>
      <c r="E2" t="str">
        <f>VLOOKUP($A2,Competitors!$A$31:$E$46,5,FALSE)</f>
        <v>Leweston Pentathlon Academy</v>
      </c>
      <c r="F2" s="12">
        <v>6.4228009259259256E-3</v>
      </c>
    </row>
    <row r="3" spans="1:6">
      <c r="A3">
        <v>3</v>
      </c>
      <c r="B3" t="str">
        <f>VLOOKUP($A3,Competitors!$A$31:$E$46,4,FALSE)</f>
        <v>Masters Men 40+</v>
      </c>
      <c r="C3" t="str">
        <f>VLOOKUP($A3,Competitors!$A$31:$E$46,2,FALSE)</f>
        <v>Richard</v>
      </c>
      <c r="D3" t="str">
        <f>VLOOKUP($A3,Competitors!$A$31:$E$46,3,FALSE)</f>
        <v>Kettle</v>
      </c>
      <c r="E3" t="str">
        <f>VLOOKUP($A3,Competitors!$A$31:$E$46,5,FALSE)</f>
        <v>Army MPA</v>
      </c>
      <c r="F3" s="12">
        <v>6.6582175925925923E-3</v>
      </c>
    </row>
    <row r="4" spans="1:6">
      <c r="A4">
        <v>1</v>
      </c>
      <c r="B4" t="str">
        <f>VLOOKUP($A4,Competitors!$A$31:$E$46,4,FALSE)</f>
        <v>Masters Men 40+</v>
      </c>
      <c r="C4" t="str">
        <f>VLOOKUP($A4,Competitors!$A$31:$E$46,2,FALSE)</f>
        <v>David</v>
      </c>
      <c r="D4" t="str">
        <f>VLOOKUP($A4,Competitors!$A$31:$E$46,3,FALSE)</f>
        <v>Barlow</v>
      </c>
      <c r="E4" t="str">
        <f>VLOOKUP($A4,Competitors!$A$31:$E$46,5,FALSE)</f>
        <v>Leweston Pentathlon Academy</v>
      </c>
      <c r="F4" s="12">
        <v>6.6984953703703703E-3</v>
      </c>
    </row>
    <row r="5" spans="1:6">
      <c r="A5">
        <v>9</v>
      </c>
      <c r="B5" t="str">
        <f>VLOOKUP($A5,Competitors!$A$31:$E$46,4,FALSE)</f>
        <v>Masters Men 50+</v>
      </c>
      <c r="C5" t="str">
        <f>VLOOKUP($A5,Competitors!$A$31:$E$46,2,FALSE)</f>
        <v>James</v>
      </c>
      <c r="D5" t="str">
        <f>VLOOKUP($A5,Competitors!$A$31:$E$46,3,FALSE)</f>
        <v>Greenwell</v>
      </c>
      <c r="E5" t="str">
        <f>VLOOKUP($A5,Competitors!$A$31:$E$46,5,FALSE)</f>
        <v>TRI-it</v>
      </c>
      <c r="F5" s="12">
        <v>7.0447916666666662E-3</v>
      </c>
    </row>
    <row r="6" spans="1:6">
      <c r="A6">
        <v>11</v>
      </c>
      <c r="B6" t="str">
        <f>VLOOKUP($A6,Competitors!$A$31:$E$46,4,FALSE)</f>
        <v>Masters Men 50+</v>
      </c>
      <c r="C6" t="str">
        <f>VLOOKUP($A6,Competitors!$A$31:$E$46,2,FALSE)</f>
        <v>Lee</v>
      </c>
      <c r="D6" t="str">
        <f>VLOOKUP($A6,Competitors!$A$31:$E$46,3,FALSE)</f>
        <v>Hinton</v>
      </c>
      <c r="E6" t="str">
        <f>VLOOKUP($A6,Competitors!$A$31:$E$46,5,FALSE)</f>
        <v>Leweston Pentathlon Academy</v>
      </c>
      <c r="F6" s="12">
        <v>7.5318287037037038E-3</v>
      </c>
    </row>
    <row r="7" spans="1:6">
      <c r="A7">
        <v>7</v>
      </c>
      <c r="B7" t="str">
        <f>VLOOKUP($A7,Competitors!$A$31:$E$46,4,FALSE)</f>
        <v>Masters Men 50+</v>
      </c>
      <c r="C7" t="str">
        <f>VLOOKUP($A7,Competitors!$A$31:$E$46,2,FALSE)</f>
        <v>Robert</v>
      </c>
      <c r="D7" t="str">
        <f>VLOOKUP($A7,Competitors!$A$31:$E$46,3,FALSE)</f>
        <v>Wells</v>
      </c>
      <c r="E7" t="str">
        <f>VLOOKUP($A7,Competitors!$A$31:$E$46,5,FALSE)</f>
        <v>Yorkshire Biathle Club</v>
      </c>
      <c r="F7" s="12">
        <v>7.6038194444444452E-3</v>
      </c>
    </row>
    <row r="8" spans="1:6">
      <c r="A8">
        <v>13</v>
      </c>
      <c r="B8" t="str">
        <f>VLOOKUP($A8,Competitors!$A$31:$E$46,4,FALSE)</f>
        <v>Masters Men 50+</v>
      </c>
      <c r="C8" t="str">
        <f>VLOOKUP($A8,Competitors!$A$31:$E$46,2,FALSE)</f>
        <v>James</v>
      </c>
      <c r="D8" t="str">
        <f>VLOOKUP($A8,Competitors!$A$31:$E$46,3,FALSE)</f>
        <v>Thurstan</v>
      </c>
      <c r="E8" t="str">
        <f>VLOOKUP($A8,Competitors!$A$31:$E$46,5,FALSE)</f>
        <v>Army MPA</v>
      </c>
      <c r="F8" s="12">
        <v>7.6517361111111109E-3</v>
      </c>
    </row>
    <row r="9" spans="1:6">
      <c r="A9">
        <v>10</v>
      </c>
      <c r="B9" t="str">
        <f>VLOOKUP($A9,Competitors!$A$31:$E$46,4,FALSE)</f>
        <v>Masters Men 50+</v>
      </c>
      <c r="C9" t="str">
        <f>VLOOKUP($A9,Competitors!$A$31:$E$46,2,FALSE)</f>
        <v>Edward</v>
      </c>
      <c r="D9" t="str">
        <f>VLOOKUP($A9,Competitors!$A$31:$E$46,3,FALSE)</f>
        <v>Mairis</v>
      </c>
      <c r="E9" t="str">
        <f>VLOOKUP($A9,Competitors!$A$31:$E$46,5,FALSE)</f>
        <v>Wessex Wyvern MPC</v>
      </c>
      <c r="F9" s="12">
        <v>7.7688657407407411E-3</v>
      </c>
    </row>
    <row r="10" spans="1:6">
      <c r="A10">
        <v>4</v>
      </c>
      <c r="B10" t="str">
        <f>VLOOKUP($A10,Competitors!$A$31:$E$46,4,FALSE)</f>
        <v>Masters Men 40+</v>
      </c>
      <c r="C10" t="str">
        <f>VLOOKUP($A10,Competitors!$A$31:$E$46,2,FALSE)</f>
        <v>Anthony</v>
      </c>
      <c r="D10" t="str">
        <f>VLOOKUP($A10,Competitors!$A$31:$E$46,3,FALSE)</f>
        <v>Osborn</v>
      </c>
      <c r="E10" t="str">
        <f>VLOOKUP($A10,Competitors!$A$31:$E$46,5,FALSE)</f>
        <v>Monkton Combe Pentathlon</v>
      </c>
      <c r="F10" s="12">
        <v>7.769212962962963E-3</v>
      </c>
    </row>
    <row r="11" spans="1:6">
      <c r="A11">
        <v>16</v>
      </c>
      <c r="B11" t="str">
        <f>VLOOKUP($A11,Competitors!$A$31:$E$46,4,FALSE)</f>
        <v>Masters Men 50+</v>
      </c>
      <c r="C11" t="str">
        <f>VLOOKUP($A11,Competitors!$A$31:$E$46,2,FALSE)</f>
        <v xml:space="preserve">Mike </v>
      </c>
      <c r="D11" t="str">
        <f>VLOOKUP($A11,Competitors!$A$31:$E$46,3,FALSE)</f>
        <v>Dencher</v>
      </c>
      <c r="E11" t="str">
        <f>VLOOKUP($A11,Competitors!$A$31:$E$46,5,FALSE)</f>
        <v>Leweston Pentathlon Academy</v>
      </c>
      <c r="F11" s="12">
        <v>7.7994212962962965E-3</v>
      </c>
    </row>
    <row r="12" spans="1:6">
      <c r="A12">
        <v>6</v>
      </c>
      <c r="B12" t="str">
        <f>VLOOKUP($A12,Competitors!$A$31:$E$46,4,FALSE)</f>
        <v>Masters Men 40+</v>
      </c>
      <c r="C12" t="str">
        <f>VLOOKUP($A12,Competitors!$A$31:$E$46,2,FALSE)</f>
        <v>Gareth</v>
      </c>
      <c r="D12" t="str">
        <f>VLOOKUP($A12,Competitors!$A$31:$E$46,3,FALSE)</f>
        <v>Lay</v>
      </c>
      <c r="E12" t="str">
        <f>VLOOKUP($A12,Competitors!$A$31:$E$46,5,FALSE)</f>
        <v>Leweston Pentathlon Academy</v>
      </c>
      <c r="F12" s="12">
        <v>8.1478009259259264E-3</v>
      </c>
    </row>
    <row r="13" spans="1:6">
      <c r="A13">
        <v>5</v>
      </c>
      <c r="B13" t="str">
        <f>VLOOKUP($A13,Competitors!$A$31:$E$46,4,FALSE)</f>
        <v>Masters Men 40+</v>
      </c>
      <c r="C13" t="str">
        <f>VLOOKUP($A13,Competitors!$A$31:$E$46,2,FALSE)</f>
        <v>Ben</v>
      </c>
      <c r="D13" t="str">
        <f>VLOOKUP($A13,Competitors!$A$31:$E$46,3,FALSE)</f>
        <v>Hieatt-Smith</v>
      </c>
      <c r="E13" t="str">
        <f>VLOOKUP($A13,Competitors!$A$31:$E$46,5,FALSE)</f>
        <v>Wessex Wyvern MPC</v>
      </c>
      <c r="F13" s="12">
        <v>8.1744212962962959E-3</v>
      </c>
    </row>
    <row r="14" spans="1:6">
      <c r="A14">
        <v>2</v>
      </c>
      <c r="B14" t="str">
        <f>VLOOKUP($A14,Competitors!$A$31:$E$46,4,FALSE)</f>
        <v>Masters Men 40+</v>
      </c>
      <c r="C14" t="str">
        <f>VLOOKUP($A14,Competitors!$A$31:$E$46,2,FALSE)</f>
        <v>Phil</v>
      </c>
      <c r="D14" t="str">
        <f>VLOOKUP($A14,Competitors!$A$31:$E$46,3,FALSE)</f>
        <v>Slingsby</v>
      </c>
      <c r="E14" t="str">
        <f>VLOOKUP($A14,Competitors!$A$31:$E$46,5,FALSE)</f>
        <v>Yorkshire Biathle Club</v>
      </c>
      <c r="F14" s="12">
        <v>8.297685185185184E-3</v>
      </c>
    </row>
    <row r="15" spans="1:6">
      <c r="A15">
        <v>15</v>
      </c>
      <c r="B15" t="str">
        <f>VLOOKUP($A15,Competitors!$A$31:$E$46,4,FALSE)</f>
        <v>Masters Men 50+</v>
      </c>
      <c r="C15" t="str">
        <f>VLOOKUP($A15,Competitors!$A$31:$E$46,2,FALSE)</f>
        <v>Mark</v>
      </c>
      <c r="D15" t="str">
        <f>VLOOKUP($A15,Competitors!$A$31:$E$46,3,FALSE)</f>
        <v>Kingston</v>
      </c>
      <c r="E15" t="str">
        <f>VLOOKUP($A15,Competitors!$A$31:$E$46,5,FALSE)</f>
        <v>Wessex Wyvern MPC</v>
      </c>
      <c r="F15" s="12">
        <v>9.8443287037037024E-3</v>
      </c>
    </row>
    <row r="16" spans="1:6">
      <c r="A16">
        <v>8</v>
      </c>
      <c r="B16" t="str">
        <f>VLOOKUP($A16,Competitors!$A$31:$E$46,4,FALSE)</f>
        <v>Masters Men 50+</v>
      </c>
      <c r="C16" t="str">
        <f>VLOOKUP($A16,Competitors!$A$31:$E$46,2,FALSE)</f>
        <v>Kypros</v>
      </c>
      <c r="D16" t="str">
        <f>VLOOKUP($A16,Competitors!$A$31:$E$46,3,FALSE)</f>
        <v>Harrison</v>
      </c>
      <c r="E16" t="str">
        <f>VLOOKUP($A16,Competitors!$A$31:$E$46,5,FALSE)</f>
        <v>TRI-it</v>
      </c>
      <c r="F16" s="12" t="s">
        <v>266</v>
      </c>
    </row>
    <row r="17" spans="1:7">
      <c r="A17">
        <v>12</v>
      </c>
      <c r="B17" t="str">
        <f>VLOOKUP($A17,Competitors!$A$31:$E$46,4,FALSE)</f>
        <v>Masters Men 50+</v>
      </c>
      <c r="C17" t="str">
        <f>VLOOKUP($A17,Competitors!$A$31:$E$46,2,FALSE)</f>
        <v>David</v>
      </c>
      <c r="D17" t="str">
        <f>VLOOKUP($A17,Competitors!$A$31:$E$46,3,FALSE)</f>
        <v>Trepess</v>
      </c>
      <c r="E17" t="str">
        <f>VLOOKUP($A17,Competitors!$A$31:$E$46,5,FALSE)</f>
        <v>Wessex Wyvern MPC</v>
      </c>
      <c r="F17" s="12" t="s">
        <v>267</v>
      </c>
    </row>
    <row r="18" spans="1:7">
      <c r="F18" s="12"/>
    </row>
    <row r="19" spans="1:7">
      <c r="A19" s="14" t="s">
        <v>65</v>
      </c>
      <c r="F19" s="12"/>
    </row>
    <row r="21" spans="1:7">
      <c r="A21" cm="1">
        <f t="array" ref="A21:F26">_xlfn._xlws.FILTER($A$2:$F$17,$B$2:$B$17=A19)</f>
        <v>3</v>
      </c>
      <c r="B21" t="str">
        <v>Masters Men 40+</v>
      </c>
      <c r="C21" t="str">
        <v>Richard</v>
      </c>
      <c r="D21" t="str">
        <v>Kettle</v>
      </c>
      <c r="E21" t="str">
        <v>Army MPA</v>
      </c>
      <c r="F21" s="12">
        <v>6.6582175925925923E-3</v>
      </c>
      <c r="G21" s="14">
        <v>1</v>
      </c>
    </row>
    <row r="22" spans="1:7">
      <c r="A22">
        <v>1</v>
      </c>
      <c r="B22" t="str">
        <v>Masters Men 40+</v>
      </c>
      <c r="C22" t="str">
        <v>David</v>
      </c>
      <c r="D22" t="str">
        <v>Barlow</v>
      </c>
      <c r="E22" t="str">
        <v>Leweston Pentathlon Academy</v>
      </c>
      <c r="F22" s="12">
        <v>6.6984953703703703E-3</v>
      </c>
      <c r="G22" s="14">
        <v>2</v>
      </c>
    </row>
    <row r="23" spans="1:7">
      <c r="A23">
        <v>4</v>
      </c>
      <c r="B23" t="str">
        <v>Masters Men 40+</v>
      </c>
      <c r="C23" t="str">
        <v>Anthony</v>
      </c>
      <c r="D23" t="str">
        <v>Osborn</v>
      </c>
      <c r="E23" t="str">
        <v>Monkton Combe Pentathlon</v>
      </c>
      <c r="F23" s="12">
        <v>7.769212962962963E-3</v>
      </c>
      <c r="G23" s="14">
        <v>3</v>
      </c>
    </row>
    <row r="24" spans="1:7">
      <c r="A24">
        <v>6</v>
      </c>
      <c r="B24" t="str">
        <v>Masters Men 40+</v>
      </c>
      <c r="C24" t="str">
        <v>Gareth</v>
      </c>
      <c r="D24" t="str">
        <v>Lay</v>
      </c>
      <c r="E24" t="str">
        <v>Leweston Pentathlon Academy</v>
      </c>
      <c r="F24" s="12">
        <v>8.1478009259259264E-3</v>
      </c>
      <c r="G24">
        <v>4</v>
      </c>
    </row>
    <row r="25" spans="1:7">
      <c r="A25">
        <v>5</v>
      </c>
      <c r="B25" t="str">
        <v>Masters Men 40+</v>
      </c>
      <c r="C25" t="str">
        <v>Ben</v>
      </c>
      <c r="D25" t="str">
        <v>Hieatt-Smith</v>
      </c>
      <c r="E25" t="str">
        <v>Wessex Wyvern MPC</v>
      </c>
      <c r="F25" s="12">
        <v>8.1744212962962959E-3</v>
      </c>
      <c r="G25" s="4">
        <v>5</v>
      </c>
    </row>
    <row r="26" spans="1:7">
      <c r="A26">
        <v>2</v>
      </c>
      <c r="B26" t="str">
        <v>Masters Men 40+</v>
      </c>
      <c r="C26" t="str">
        <v>Phil</v>
      </c>
      <c r="D26" t="str">
        <v>Slingsby</v>
      </c>
      <c r="E26" t="str">
        <v>Yorkshire Biathle Club</v>
      </c>
      <c r="F26" s="12">
        <v>8.297685185185184E-3</v>
      </c>
      <c r="G26" s="4">
        <v>6</v>
      </c>
    </row>
    <row r="27" spans="1:7">
      <c r="F27" s="12"/>
    </row>
    <row r="28" spans="1:7">
      <c r="A28" s="14" t="s">
        <v>11</v>
      </c>
      <c r="F28" s="12"/>
    </row>
    <row r="29" spans="1:7">
      <c r="F29" s="12"/>
    </row>
    <row r="30" spans="1:7">
      <c r="A30" cm="1">
        <f t="array" ref="A30:F39">_xlfn._xlws.FILTER($A$2:$F$17,$B$2:$B$17=A28)</f>
        <v>14</v>
      </c>
      <c r="B30" t="str">
        <v>Masters Men 50+</v>
      </c>
      <c r="C30" t="str">
        <v>Mark</v>
      </c>
      <c r="D30" t="str">
        <v>Powell</v>
      </c>
      <c r="E30" t="str">
        <v>Leweston Pentathlon Academy</v>
      </c>
      <c r="F30" s="12">
        <v>6.4228009259259256E-3</v>
      </c>
      <c r="G30" s="14">
        <v>1</v>
      </c>
    </row>
    <row r="31" spans="1:7">
      <c r="A31">
        <v>9</v>
      </c>
      <c r="B31" t="str">
        <v>Masters Men 50+</v>
      </c>
      <c r="C31" t="str">
        <v>James</v>
      </c>
      <c r="D31" t="str">
        <v>Greenwell</v>
      </c>
      <c r="E31" t="str">
        <v>TRI-it</v>
      </c>
      <c r="F31" s="12">
        <v>7.0447916666666662E-3</v>
      </c>
      <c r="G31" s="14">
        <v>2</v>
      </c>
    </row>
    <row r="32" spans="1:7">
      <c r="A32">
        <v>11</v>
      </c>
      <c r="B32" t="str">
        <v>Masters Men 50+</v>
      </c>
      <c r="C32" t="str">
        <v>Lee</v>
      </c>
      <c r="D32" t="str">
        <v>Hinton</v>
      </c>
      <c r="E32" t="str">
        <v>Leweston Pentathlon Academy</v>
      </c>
      <c r="F32" s="12">
        <v>7.5318287037037038E-3</v>
      </c>
      <c r="G32" s="14">
        <v>3</v>
      </c>
    </row>
    <row r="33" spans="1:7">
      <c r="A33">
        <v>7</v>
      </c>
      <c r="B33" t="str">
        <v>Masters Men 50+</v>
      </c>
      <c r="C33" t="str">
        <v>Robert</v>
      </c>
      <c r="D33" t="str">
        <v>Wells</v>
      </c>
      <c r="E33" t="str">
        <v>Yorkshire Biathle Club</v>
      </c>
      <c r="F33" s="12">
        <v>7.6038194444444452E-3</v>
      </c>
      <c r="G33">
        <v>4</v>
      </c>
    </row>
    <row r="34" spans="1:7">
      <c r="A34">
        <v>13</v>
      </c>
      <c r="B34" t="str">
        <v>Masters Men 50+</v>
      </c>
      <c r="C34" t="str">
        <v>James</v>
      </c>
      <c r="D34" t="str">
        <v>Thurstan</v>
      </c>
      <c r="E34" t="str">
        <v>Army MPA</v>
      </c>
      <c r="F34" s="12">
        <v>7.6517361111111109E-3</v>
      </c>
      <c r="G34">
        <v>5</v>
      </c>
    </row>
    <row r="35" spans="1:7">
      <c r="A35">
        <v>10</v>
      </c>
      <c r="B35" t="str">
        <v>Masters Men 50+</v>
      </c>
      <c r="C35" t="str">
        <v>Edward</v>
      </c>
      <c r="D35" t="str">
        <v>Mairis</v>
      </c>
      <c r="E35" t="str">
        <v>Wessex Wyvern MPC</v>
      </c>
      <c r="F35" s="12">
        <v>7.7688657407407411E-3</v>
      </c>
      <c r="G35">
        <v>6</v>
      </c>
    </row>
    <row r="36" spans="1:7">
      <c r="A36">
        <v>16</v>
      </c>
      <c r="B36" t="str">
        <v>Masters Men 50+</v>
      </c>
      <c r="C36" t="str">
        <v xml:space="preserve">Mike </v>
      </c>
      <c r="D36" t="str">
        <v>Dencher</v>
      </c>
      <c r="E36" t="str">
        <v>Leweston Pentathlon Academy</v>
      </c>
      <c r="F36" s="12">
        <v>7.7994212962962965E-3</v>
      </c>
      <c r="G36">
        <v>7</v>
      </c>
    </row>
    <row r="37" spans="1:7">
      <c r="A37">
        <v>15</v>
      </c>
      <c r="B37" t="str">
        <v>Masters Men 50+</v>
      </c>
      <c r="C37" t="str">
        <v>Mark</v>
      </c>
      <c r="D37" t="str">
        <v>Kingston</v>
      </c>
      <c r="E37" t="str">
        <v>Wessex Wyvern MPC</v>
      </c>
      <c r="F37" s="12">
        <v>9.8443287037037024E-3</v>
      </c>
      <c r="G37">
        <v>8</v>
      </c>
    </row>
    <row r="38" spans="1:7">
      <c r="A38">
        <v>8</v>
      </c>
      <c r="B38" t="str">
        <v>Masters Men 50+</v>
      </c>
      <c r="C38" t="str">
        <v>Kypros</v>
      </c>
      <c r="D38" t="str">
        <v>Harrison</v>
      </c>
      <c r="E38" t="str">
        <v>TRI-it</v>
      </c>
      <c r="F38" s="12" t="str">
        <v>DNF</v>
      </c>
      <c r="G38">
        <v>9</v>
      </c>
    </row>
    <row r="39" spans="1:7">
      <c r="A39">
        <v>12</v>
      </c>
      <c r="B39" t="str">
        <v>Masters Men 50+</v>
      </c>
      <c r="C39" t="str">
        <v>David</v>
      </c>
      <c r="D39" t="str">
        <v>Trepess</v>
      </c>
      <c r="E39" t="str">
        <v>Wessex Wyvern MPC</v>
      </c>
      <c r="F39" s="12" t="str">
        <v>DNS</v>
      </c>
      <c r="G39">
        <v>10</v>
      </c>
    </row>
    <row r="40" spans="1:7">
      <c r="F40" s="12"/>
    </row>
    <row r="41" spans="1:7">
      <c r="D41" s="14" t="s">
        <v>4</v>
      </c>
    </row>
    <row r="43" spans="1:7">
      <c r="D43" s="14" t="s">
        <v>11</v>
      </c>
    </row>
    <row r="44" spans="1:7">
      <c r="C44" s="14" t="s">
        <v>59</v>
      </c>
    </row>
    <row r="45" spans="1:7">
      <c r="C45" t="str">
        <f>C30</f>
        <v>Mark</v>
      </c>
      <c r="D45" t="str">
        <f t="shared" ref="D45:F45" si="0">D30</f>
        <v>Powell</v>
      </c>
      <c r="E45" t="str">
        <f t="shared" si="0"/>
        <v>Leweston Pentathlon Academy</v>
      </c>
      <c r="F45" s="11">
        <f t="shared" si="0"/>
        <v>6.4228009259259256E-3</v>
      </c>
      <c r="G45" s="14">
        <v>1</v>
      </c>
    </row>
    <row r="46" spans="1:7">
      <c r="C46" t="str">
        <f>C32</f>
        <v>Lee</v>
      </c>
      <c r="D46" t="str">
        <f t="shared" ref="D46:F46" si="1">D32</f>
        <v>Hinton</v>
      </c>
      <c r="E46" t="str">
        <f t="shared" si="1"/>
        <v>Leweston Pentathlon Academy</v>
      </c>
      <c r="F46" s="11">
        <f t="shared" si="1"/>
        <v>7.5318287037037038E-3</v>
      </c>
    </row>
    <row r="47" spans="1:7">
      <c r="C47" t="str">
        <f>C36</f>
        <v xml:space="preserve">Mike </v>
      </c>
      <c r="D47" t="str">
        <f t="shared" ref="D47:F47" si="2">D36</f>
        <v>Dencher</v>
      </c>
      <c r="E47" t="str">
        <f t="shared" si="2"/>
        <v>Leweston Pentathlon Academy</v>
      </c>
      <c r="F47" s="11">
        <f t="shared" si="2"/>
        <v>7.7994212962962965E-3</v>
      </c>
    </row>
    <row r="48" spans="1:7">
      <c r="F48" s="11">
        <f>SUM(F45:F47)</f>
        <v>2.1754050925925927E-2</v>
      </c>
    </row>
    <row r="49" spans="2:7">
      <c r="C49" s="14"/>
    </row>
    <row r="50" spans="2:7">
      <c r="G50" s="14"/>
    </row>
    <row r="51" spans="2:7">
      <c r="B51" s="4"/>
    </row>
    <row r="53" spans="2:7">
      <c r="E53" s="1"/>
    </row>
    <row r="54" spans="2:7">
      <c r="E54" s="1"/>
    </row>
    <row r="55" spans="2:7">
      <c r="E55" s="1"/>
    </row>
  </sheetData>
  <pageMargins left="0.7" right="0.7" top="0.75" bottom="0.75" header="0.3" footer="0.3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FD6E-8E78-4793-B121-F00556285B71}">
  <sheetPr>
    <pageSetUpPr fitToPage="1"/>
  </sheetPr>
  <dimension ref="A1:G75"/>
  <sheetViews>
    <sheetView topLeftCell="A16" workbookViewId="0">
      <selection activeCell="J26" sqref="J26"/>
    </sheetView>
  </sheetViews>
  <sheetFormatPr defaultRowHeight="14.5"/>
  <cols>
    <col min="2" max="2" width="18.26953125" bestFit="1" customWidth="1"/>
    <col min="3" max="3" width="26.36328125" customWidth="1"/>
    <col min="4" max="4" width="20.1796875" customWidth="1"/>
    <col min="5" max="5" width="29" customWidth="1"/>
    <col min="6" max="6" width="8.7265625" style="11"/>
  </cols>
  <sheetData>
    <row r="1" spans="1:6">
      <c r="A1" s="4" t="s">
        <v>5</v>
      </c>
      <c r="B1" s="13" t="s">
        <v>265</v>
      </c>
    </row>
    <row r="2" spans="1:6">
      <c r="A2" s="18">
        <v>19</v>
      </c>
      <c r="B2" t="str">
        <f>VLOOKUP($A2,Competitors!$A$50:$E$67,4,FALSE)</f>
        <v>Masters Men 70+</v>
      </c>
      <c r="C2" t="str">
        <f>VLOOKUP($A2,Competitors!$A$50:$E$67,2,FALSE)</f>
        <v>Lajos</v>
      </c>
      <c r="D2" t="str">
        <f>VLOOKUP($A2,Competitors!$A$50:$E$67,3,FALSE)</f>
        <v>Fazekas</v>
      </c>
      <c r="E2" t="str">
        <f>VLOOKUP($A2,Competitors!$A$50:$E$67,5,FALSE)</f>
        <v>Dacorum Pentathlon Club</v>
      </c>
      <c r="F2" s="12">
        <v>3.6971064814814818E-3</v>
      </c>
    </row>
    <row r="3" spans="1:6">
      <c r="A3" s="18">
        <v>14</v>
      </c>
      <c r="B3" t="str">
        <f>VLOOKUP($A3,Competitors!$A$50:$E$67,4,FALSE)</f>
        <v>Masters Men 60+</v>
      </c>
      <c r="C3" t="str">
        <f>VLOOKUP($A3,Competitors!$A$50:$E$67,2,FALSE)</f>
        <v>Robin</v>
      </c>
      <c r="D3" t="str">
        <f>VLOOKUP($A3,Competitors!$A$50:$E$67,3,FALSE)</f>
        <v>Wallace</v>
      </c>
      <c r="E3" t="str">
        <f>VLOOKUP($A3,Competitors!$A$50:$E$67,5,FALSE)</f>
        <v>Leweston Pentathlon Academy</v>
      </c>
      <c r="F3" s="12">
        <v>4.3896990740740736E-3</v>
      </c>
    </row>
    <row r="4" spans="1:6">
      <c r="A4" s="18">
        <v>12</v>
      </c>
      <c r="B4" t="str">
        <f>VLOOKUP($A4,Competitors!$A$50:$E$67,4,FALSE)</f>
        <v>Masters Women 70+</v>
      </c>
      <c r="C4" t="str">
        <f>VLOOKUP($A4,Competitors!$A$50:$E$67,2,FALSE)</f>
        <v>Mary</v>
      </c>
      <c r="D4" t="str">
        <f>VLOOKUP($A4,Competitors!$A$50:$E$67,3,FALSE)</f>
        <v>Collett</v>
      </c>
      <c r="E4" t="str">
        <f>VLOOKUP($A4,Competitors!$A$50:$E$67,5,FALSE)</f>
        <v>Wessex Wyvern MPC</v>
      </c>
      <c r="F4" s="12">
        <v>4.4016203703703708E-3</v>
      </c>
    </row>
    <row r="5" spans="1:6">
      <c r="A5" s="18">
        <v>16</v>
      </c>
      <c r="B5" t="str">
        <f>VLOOKUP($A5,Competitors!$A$50:$E$67,4,FALSE)</f>
        <v>Masters Men 60+</v>
      </c>
      <c r="C5" t="str">
        <f>VLOOKUP($A5,Competitors!$A$50:$E$67,2,FALSE)</f>
        <v>Charlie</v>
      </c>
      <c r="D5" t="str">
        <f>VLOOKUP($A5,Competitors!$A$50:$E$67,3,FALSE)</f>
        <v>Lane</v>
      </c>
      <c r="E5" t="str">
        <f>VLOOKUP($A5,Competitors!$A$50:$E$67,5,FALSE)</f>
        <v>Leweston Pentathlon Academy</v>
      </c>
      <c r="F5" s="12">
        <v>4.4413194444444448E-3</v>
      </c>
    </row>
    <row r="6" spans="1:6">
      <c r="A6" s="18">
        <v>9</v>
      </c>
      <c r="B6" t="str">
        <f>VLOOKUP($A6,Competitors!$A$50:$E$67,4,FALSE)</f>
        <v>Masters Women 60+</v>
      </c>
      <c r="C6" t="str">
        <f>VLOOKUP($A6,Competitors!$A$50:$E$67,2,FALSE)</f>
        <v>Nicola</v>
      </c>
      <c r="D6" t="str">
        <f>VLOOKUP($A6,Competitors!$A$50:$E$67,3,FALSE)</f>
        <v>Case</v>
      </c>
      <c r="E6" t="str">
        <f>VLOOKUP($A6,Competitors!$A$50:$E$67,5,FALSE)</f>
        <v>Leweston Pentathlon Academy</v>
      </c>
      <c r="F6" s="12">
        <v>4.4962962962962968E-3</v>
      </c>
    </row>
    <row r="7" spans="1:6">
      <c r="A7" s="18">
        <v>15</v>
      </c>
      <c r="B7" t="str">
        <f>VLOOKUP($A7,Competitors!$A$50:$E$67,4,FALSE)</f>
        <v>Masters Men 60+</v>
      </c>
      <c r="C7" t="str">
        <f>VLOOKUP($A7,Competitors!$A$50:$E$67,2,FALSE)</f>
        <v>Neil</v>
      </c>
      <c r="D7" t="str">
        <f>VLOOKUP($A7,Competitors!$A$50:$E$67,3,FALSE)</f>
        <v>Thomson</v>
      </c>
      <c r="E7" t="str">
        <f>VLOOKUP($A7,Competitors!$A$50:$E$67,5,FALSE)</f>
        <v>Unaffiliated</v>
      </c>
      <c r="F7" s="12">
        <v>4.5673611111111114E-3</v>
      </c>
    </row>
    <row r="8" spans="1:6">
      <c r="A8" s="18">
        <v>18</v>
      </c>
      <c r="B8" t="str">
        <f>VLOOKUP($A8,Competitors!$A$50:$E$67,4,FALSE)</f>
        <v>Masters Men 70+</v>
      </c>
      <c r="C8" t="str">
        <f>VLOOKUP($A8,Competitors!$A$50:$E$67,2,FALSE)</f>
        <v>Philip</v>
      </c>
      <c r="D8" t="str">
        <f>VLOOKUP($A8,Competitors!$A$50:$E$67,3,FALSE)</f>
        <v>Barlow</v>
      </c>
      <c r="E8" t="str">
        <f>VLOOKUP($A8,Competitors!$A$50:$E$67,5,FALSE)</f>
        <v>Leweston Pentathlon Academy</v>
      </c>
      <c r="F8" s="12">
        <v>4.6718749999999998E-3</v>
      </c>
    </row>
    <row r="9" spans="1:6">
      <c r="A9" s="18">
        <v>13</v>
      </c>
      <c r="B9" t="str">
        <f>VLOOKUP($A9,Competitors!$A$50:$E$67,4,FALSE)</f>
        <v>Masters Women 70+</v>
      </c>
      <c r="C9" t="str">
        <f>VLOOKUP($A9,Competitors!$A$50:$E$67,2,FALSE)</f>
        <v>Suzanne</v>
      </c>
      <c r="D9" t="str">
        <f>VLOOKUP($A9,Competitors!$A$50:$E$67,3,FALSE)</f>
        <v>Clarkson</v>
      </c>
      <c r="E9" t="str">
        <f>VLOOKUP($A9,Competitors!$A$50:$E$67,5,FALSE)</f>
        <v>Yorkshire Biathle Club</v>
      </c>
      <c r="F9" s="12">
        <v>5.0615740740740742E-3</v>
      </c>
    </row>
    <row r="10" spans="1:6">
      <c r="A10" s="18">
        <v>17</v>
      </c>
      <c r="B10" t="str">
        <f>VLOOKUP($A10,Competitors!$A$50:$E$67,4,FALSE)</f>
        <v>Masters Men 60+</v>
      </c>
      <c r="C10" t="str">
        <f>VLOOKUP($A10,Competitors!$A$50:$E$67,2,FALSE)</f>
        <v>John</v>
      </c>
      <c r="D10" t="str">
        <f>VLOOKUP($A10,Competitors!$A$50:$E$67,3,FALSE)</f>
        <v>McCabe</v>
      </c>
      <c r="E10" t="str">
        <f>VLOOKUP($A10,Competitors!$A$50:$E$67,5,FALSE)</f>
        <v>North Kent</v>
      </c>
      <c r="F10" s="12">
        <v>5.1875000000000003E-3</v>
      </c>
    </row>
    <row r="11" spans="1:6">
      <c r="A11" s="18">
        <v>10</v>
      </c>
      <c r="B11" t="str">
        <f>VLOOKUP($A11,Competitors!$A$50:$E$67,4,FALSE)</f>
        <v>Masters Women 60+</v>
      </c>
      <c r="C11" t="str">
        <f>VLOOKUP($A11,Competitors!$A$50:$E$67,2,FALSE)</f>
        <v>Ali</v>
      </c>
      <c r="D11" t="str">
        <f>VLOOKUP($A11,Competitors!$A$50:$E$67,3,FALSE)</f>
        <v>Evely</v>
      </c>
      <c r="E11" t="str">
        <f>VLOOKUP($A11,Competitors!$A$50:$E$67,5,FALSE)</f>
        <v>Unaffiliated</v>
      </c>
      <c r="F11" s="12">
        <v>5.9680555555555554E-3</v>
      </c>
    </row>
    <row r="12" spans="1:6">
      <c r="A12" s="18">
        <v>11</v>
      </c>
      <c r="B12" t="str">
        <f>VLOOKUP($A12,Competitors!$A$50:$E$67,4,FALSE)</f>
        <v>Masters Women 60+</v>
      </c>
      <c r="C12" t="str">
        <f>VLOOKUP($A12,Competitors!$A$50:$E$67,2,FALSE)</f>
        <v>Elizabeth</v>
      </c>
      <c r="D12" t="str">
        <f>VLOOKUP($A12,Competitors!$A$50:$E$67,3,FALSE)</f>
        <v>Holmes</v>
      </c>
      <c r="E12" t="str">
        <f>VLOOKUP($A12,Competitors!$A$50:$E$67,5,FALSE)</f>
        <v>Unaffiliated</v>
      </c>
      <c r="F12" s="12">
        <v>6.8421296296296294E-3</v>
      </c>
    </row>
    <row r="13" spans="1:6">
      <c r="A13" s="18">
        <v>2</v>
      </c>
      <c r="B13" t="str">
        <f>VLOOKUP($A13,Competitors!$A$50:$E$67,4,FALSE)</f>
        <v>Masters Women 40+</v>
      </c>
      <c r="C13" t="str">
        <f>VLOOKUP($A13,Competitors!$A$50:$E$67,2,FALSE)</f>
        <v>Danielle</v>
      </c>
      <c r="D13" t="str">
        <f>VLOOKUP($A13,Competitors!$A$50:$E$67,3,FALSE)</f>
        <v>Osborn</v>
      </c>
      <c r="E13" t="str">
        <f>VLOOKUP($A13,Competitors!$A$50:$E$67,5,FALSE)</f>
        <v>Monkton Combe Pentathlon</v>
      </c>
      <c r="F13" s="12">
        <v>7.4914351851851852E-3</v>
      </c>
    </row>
    <row r="14" spans="1:6">
      <c r="A14" s="18">
        <v>4</v>
      </c>
      <c r="B14" t="str">
        <f>VLOOKUP($A14,Competitors!$A$50:$E$67,4,FALSE)</f>
        <v>Masters Women 50+</v>
      </c>
      <c r="C14" t="str">
        <f>VLOOKUP($A14,Competitors!$A$50:$E$67,2,FALSE)</f>
        <v>Ruth</v>
      </c>
      <c r="D14" t="str">
        <f>VLOOKUP($A14,Competitors!$A$50:$E$67,3,FALSE)</f>
        <v>Hoyle</v>
      </c>
      <c r="E14" t="str">
        <f>VLOOKUP($A14,Competitors!$A$50:$E$67,5,FALSE)</f>
        <v>North West Pentathlon Hub</v>
      </c>
      <c r="F14" s="12">
        <v>7.7282407407407413E-3</v>
      </c>
    </row>
    <row r="15" spans="1:6">
      <c r="A15" s="18">
        <v>7</v>
      </c>
      <c r="B15" t="str">
        <f>VLOOKUP($A15,Competitors!$A$50:$E$67,4,FALSE)</f>
        <v>Masters Women 50+</v>
      </c>
      <c r="C15" t="str">
        <f>VLOOKUP($A15,Competitors!$A$50:$E$67,2,FALSE)</f>
        <v>Claire</v>
      </c>
      <c r="D15" t="str">
        <f>VLOOKUP($A15,Competitors!$A$50:$E$67,3,FALSE)</f>
        <v>McKittrick</v>
      </c>
      <c r="E15" t="str">
        <f>VLOOKUP($A15,Competitors!$A$50:$E$67,5,FALSE)</f>
        <v>Wessex Wyvern MPC</v>
      </c>
      <c r="F15" s="12">
        <v>8.1978009259259261E-3</v>
      </c>
    </row>
    <row r="16" spans="1:6" s="13" customFormat="1">
      <c r="A16" s="18">
        <v>1</v>
      </c>
      <c r="B16" t="str">
        <f>VLOOKUP($A16,Competitors!$A$50:$E$67,4,FALSE)</f>
        <v>Masters Women 40+</v>
      </c>
      <c r="C16" t="str">
        <f>VLOOKUP($A16,Competitors!$A$50:$E$67,2,FALSE)</f>
        <v>Elizabeth</v>
      </c>
      <c r="D16" t="str">
        <f>VLOOKUP($A16,Competitors!$A$50:$E$67,3,FALSE)</f>
        <v>Barlow</v>
      </c>
      <c r="E16" t="str">
        <f>VLOOKUP($A16,Competitors!$A$50:$E$67,5,FALSE)</f>
        <v>Leweston Pentathlon Academy</v>
      </c>
      <c r="F16" s="19">
        <v>8.5388888888888893E-3</v>
      </c>
    </row>
    <row r="17" spans="1:7">
      <c r="A17" s="18">
        <v>5</v>
      </c>
      <c r="B17" t="str">
        <f>VLOOKUP($A17,Competitors!$A$50:$E$67,4,FALSE)</f>
        <v>Masters Women 50+</v>
      </c>
      <c r="C17" t="str">
        <f>VLOOKUP($A17,Competitors!$A$50:$E$67,2,FALSE)</f>
        <v>Rosalind</v>
      </c>
      <c r="D17" t="str">
        <f>VLOOKUP($A17,Competitors!$A$50:$E$67,3,FALSE)</f>
        <v>Jennings</v>
      </c>
      <c r="E17" t="str">
        <f>VLOOKUP($A17,Competitors!$A$50:$E$67,5,FALSE)</f>
        <v>Leweston Pentathlon Academy</v>
      </c>
      <c r="F17" s="12">
        <v>8.7177083333333343E-3</v>
      </c>
    </row>
    <row r="18" spans="1:7">
      <c r="A18" s="18">
        <v>6</v>
      </c>
      <c r="B18" t="str">
        <f>VLOOKUP($A18,Competitors!$A$50:$E$67,4,FALSE)</f>
        <v>Masters Women 50+</v>
      </c>
      <c r="C18" t="str">
        <f>VLOOKUP($A18,Competitors!$A$50:$E$67,2,FALSE)</f>
        <v>Rachel</v>
      </c>
      <c r="D18" t="str">
        <f>VLOOKUP($A18,Competitors!$A$50:$E$67,3,FALSE)</f>
        <v>Kingston</v>
      </c>
      <c r="E18" t="str">
        <f>VLOOKUP($A18,Competitors!$A$50:$E$67,5,FALSE)</f>
        <v>Wessex Wyvern MPC</v>
      </c>
      <c r="F18" s="12">
        <v>1.0246064814814815E-2</v>
      </c>
    </row>
    <row r="19" spans="1:7">
      <c r="A19" s="18">
        <v>3</v>
      </c>
      <c r="B19" t="str">
        <f>VLOOKUP($A19,Competitors!$A$50:$E$67,4,FALSE)</f>
        <v>Masters Women 50+</v>
      </c>
      <c r="C19" t="str">
        <f>VLOOKUP($A19,Competitors!$A$50:$E$67,2,FALSE)</f>
        <v>Sarah</v>
      </c>
      <c r="D19" t="str">
        <f>VLOOKUP($A19,Competitors!$A$50:$E$67,3,FALSE)</f>
        <v>Richardson</v>
      </c>
      <c r="E19" t="str">
        <f>VLOOKUP($A19,Competitors!$A$50:$E$67,5,FALSE)</f>
        <v>Leweston Pentathlon Academy</v>
      </c>
      <c r="F19" s="12" t="s">
        <v>267</v>
      </c>
    </row>
    <row r="20" spans="1:7">
      <c r="A20" s="18"/>
      <c r="F20" s="12"/>
    </row>
    <row r="21" spans="1:7">
      <c r="A21" s="14" t="s">
        <v>69</v>
      </c>
      <c r="F21" s="12"/>
    </row>
    <row r="22" spans="1:7">
      <c r="A22" cm="1">
        <f t="array" ref="A22:F25">_xlfn._xlws.FILTER($A$2:$F$19,$B$2:$B$19=A21)</f>
        <v>14</v>
      </c>
      <c r="B22" t="str">
        <v>Masters Men 60+</v>
      </c>
      <c r="C22" t="str">
        <v>Robin</v>
      </c>
      <c r="D22" t="str">
        <v>Wallace</v>
      </c>
      <c r="E22" t="str">
        <v>Leweston Pentathlon Academy</v>
      </c>
      <c r="F22" s="12">
        <v>4.3896990740740736E-3</v>
      </c>
      <c r="G22" s="14">
        <v>1</v>
      </c>
    </row>
    <row r="23" spans="1:7">
      <c r="A23">
        <v>16</v>
      </c>
      <c r="B23" t="str">
        <v>Masters Men 60+</v>
      </c>
      <c r="C23" t="str">
        <v>Charlie</v>
      </c>
      <c r="D23" t="str">
        <v>Lane</v>
      </c>
      <c r="E23" t="str">
        <v>Leweston Pentathlon Academy</v>
      </c>
      <c r="F23" s="12">
        <v>4.4413194444444448E-3</v>
      </c>
      <c r="G23" s="14">
        <v>2</v>
      </c>
    </row>
    <row r="24" spans="1:7">
      <c r="A24">
        <v>15</v>
      </c>
      <c r="B24" t="str">
        <v>Masters Men 60+</v>
      </c>
      <c r="C24" t="str">
        <v>Neil</v>
      </c>
      <c r="D24" t="str">
        <v>Thomson</v>
      </c>
      <c r="E24" t="str">
        <v>Unaffiliated</v>
      </c>
      <c r="F24" s="12">
        <v>4.5673611111111114E-3</v>
      </c>
      <c r="G24" s="14">
        <v>3</v>
      </c>
    </row>
    <row r="25" spans="1:7">
      <c r="A25">
        <v>17</v>
      </c>
      <c r="B25" t="str">
        <v>Masters Men 60+</v>
      </c>
      <c r="C25" t="str">
        <v>John</v>
      </c>
      <c r="D25" t="str">
        <v>McCabe</v>
      </c>
      <c r="E25" t="str">
        <v>North Kent</v>
      </c>
      <c r="F25" s="12">
        <v>5.1875000000000003E-3</v>
      </c>
      <c r="G25">
        <v>4</v>
      </c>
    </row>
    <row r="26" spans="1:7">
      <c r="F26" s="12"/>
    </row>
    <row r="27" spans="1:7">
      <c r="A27" s="14" t="s">
        <v>72</v>
      </c>
      <c r="F27" s="12"/>
    </row>
    <row r="28" spans="1:7">
      <c r="A28" cm="1">
        <f t="array" ref="A28:F29">_xlfn._xlws.FILTER($A$2:$F$19,$B$2:$B$19=A27)</f>
        <v>19</v>
      </c>
      <c r="B28" t="str">
        <v>Masters Men 70+</v>
      </c>
      <c r="C28" t="str">
        <v>Lajos</v>
      </c>
      <c r="D28" t="str">
        <v>Fazekas</v>
      </c>
      <c r="E28" t="str">
        <v>Dacorum Pentathlon Club</v>
      </c>
      <c r="F28" s="12">
        <v>3.6971064814814818E-3</v>
      </c>
      <c r="G28" s="14">
        <v>1</v>
      </c>
    </row>
    <row r="29" spans="1:7">
      <c r="A29">
        <v>18</v>
      </c>
      <c r="B29" t="str">
        <v>Masters Men 70+</v>
      </c>
      <c r="C29" t="str">
        <v>Philip</v>
      </c>
      <c r="D29" t="str">
        <v>Barlow</v>
      </c>
      <c r="E29" t="str">
        <v>Leweston Pentathlon Academy</v>
      </c>
      <c r="F29" s="12">
        <v>4.6718749999999998E-3</v>
      </c>
      <c r="G29" s="14">
        <v>2</v>
      </c>
    </row>
    <row r="30" spans="1:7">
      <c r="F30" s="12"/>
      <c r="G30" s="14"/>
    </row>
    <row r="31" spans="1:7">
      <c r="F31" s="12"/>
    </row>
    <row r="32" spans="1:7">
      <c r="A32" s="14" t="s">
        <v>19</v>
      </c>
      <c r="F32" s="12"/>
    </row>
    <row r="33" spans="1:7">
      <c r="A33" cm="1">
        <f t="array" ref="A33:F35">_xlfn._xlws.FILTER($A$2:$F$19,$B$2:$B$19=A32)</f>
        <v>9</v>
      </c>
      <c r="B33" t="str">
        <v>Masters Women 60+</v>
      </c>
      <c r="C33" t="str">
        <v>Nicola</v>
      </c>
      <c r="D33" t="str">
        <v>Case</v>
      </c>
      <c r="E33" t="str">
        <v>Leweston Pentathlon Academy</v>
      </c>
      <c r="F33" s="12">
        <v>4.4962962962962968E-3</v>
      </c>
      <c r="G33" s="14">
        <v>1</v>
      </c>
    </row>
    <row r="34" spans="1:7">
      <c r="A34">
        <v>10</v>
      </c>
      <c r="B34" t="str">
        <v>Masters Women 60+</v>
      </c>
      <c r="C34" t="str">
        <v>Ali</v>
      </c>
      <c r="D34" t="str">
        <v>Evely</v>
      </c>
      <c r="E34" t="str">
        <v>Unaffiliated</v>
      </c>
      <c r="F34" s="12">
        <v>5.9680555555555554E-3</v>
      </c>
      <c r="G34" s="14">
        <v>2</v>
      </c>
    </row>
    <row r="35" spans="1:7">
      <c r="A35">
        <v>11</v>
      </c>
      <c r="B35" t="str">
        <v>Masters Women 60+</v>
      </c>
      <c r="C35" t="str">
        <v>Elizabeth</v>
      </c>
      <c r="D35" t="str">
        <v>Holmes</v>
      </c>
      <c r="E35" t="str">
        <v>Unaffiliated</v>
      </c>
      <c r="F35" s="12">
        <v>6.8421296296296294E-3</v>
      </c>
      <c r="G35" s="14">
        <v>3</v>
      </c>
    </row>
    <row r="36" spans="1:7">
      <c r="F36" s="12"/>
    </row>
    <row r="37" spans="1:7">
      <c r="A37" s="14" t="s">
        <v>166</v>
      </c>
      <c r="F37" s="12"/>
    </row>
    <row r="38" spans="1:7">
      <c r="A38" s="4" cm="1">
        <f t="array" ref="A38:F39">_xlfn._xlws.FILTER($A$2:$F$19,$B$2:$B$19=A37)</f>
        <v>12</v>
      </c>
      <c r="B38" t="str">
        <v>Masters Women 70+</v>
      </c>
      <c r="C38" t="str">
        <v>Mary</v>
      </c>
      <c r="D38" t="str">
        <v>Collett</v>
      </c>
      <c r="E38" t="str">
        <v>Wessex Wyvern MPC</v>
      </c>
      <c r="F38" s="12">
        <v>4.4016203703703708E-3</v>
      </c>
      <c r="G38" s="14">
        <v>1</v>
      </c>
    </row>
    <row r="39" spans="1:7">
      <c r="A39">
        <v>13</v>
      </c>
      <c r="B39" t="str">
        <v>Masters Women 70+</v>
      </c>
      <c r="C39" t="str">
        <v>Suzanne</v>
      </c>
      <c r="D39" t="str">
        <v>Clarkson</v>
      </c>
      <c r="E39" t="str">
        <v>Yorkshire Biathle Club</v>
      </c>
      <c r="F39" s="12">
        <v>5.0615740740740742E-3</v>
      </c>
      <c r="G39" s="14">
        <v>2</v>
      </c>
    </row>
    <row r="40" spans="1:7">
      <c r="F40" s="12"/>
    </row>
    <row r="41" spans="1:7">
      <c r="A41" s="14" t="s">
        <v>143</v>
      </c>
      <c r="F41" s="12"/>
    </row>
    <row r="42" spans="1:7">
      <c r="A42" cm="1">
        <f t="array" ref="A42:F43">_xlfn._xlws.FILTER($A$2:$F$19,$B$2:$B$19=A41)</f>
        <v>2</v>
      </c>
      <c r="B42" t="str">
        <v>Masters Women 40+</v>
      </c>
      <c r="C42" t="str">
        <v>Danielle</v>
      </c>
      <c r="D42" t="str">
        <v>Osborn</v>
      </c>
      <c r="E42" t="str">
        <v>Monkton Combe Pentathlon</v>
      </c>
      <c r="F42" s="12">
        <v>7.4914351851851852E-3</v>
      </c>
      <c r="G42" s="14">
        <v>1</v>
      </c>
    </row>
    <row r="43" spans="1:7">
      <c r="A43">
        <v>1</v>
      </c>
      <c r="B43" t="str">
        <v>Masters Women 40+</v>
      </c>
      <c r="C43" t="str">
        <v>Elizabeth</v>
      </c>
      <c r="D43" t="str">
        <v>Barlow</v>
      </c>
      <c r="E43" t="str">
        <v>Leweston Pentathlon Academy</v>
      </c>
      <c r="F43" s="12">
        <v>8.5388888888888893E-3</v>
      </c>
      <c r="G43" s="14">
        <v>2</v>
      </c>
    </row>
    <row r="44" spans="1:7">
      <c r="F44" s="12"/>
      <c r="G44" s="14"/>
    </row>
    <row r="45" spans="1:7">
      <c r="A45" s="14" t="s">
        <v>169</v>
      </c>
      <c r="F45" s="12"/>
    </row>
    <row r="46" spans="1:7">
      <c r="A46" cm="1">
        <f t="array" ref="A46:F50">_xlfn._xlws.FILTER($A$2:$F$19,$B$2:$B$19=A45)</f>
        <v>4</v>
      </c>
      <c r="B46" t="str">
        <v>Masters Women 50+</v>
      </c>
      <c r="C46" t="str">
        <v>Ruth</v>
      </c>
      <c r="D46" t="str">
        <v>Hoyle</v>
      </c>
      <c r="E46" t="str">
        <v>North West Pentathlon Hub</v>
      </c>
      <c r="F46" s="12">
        <v>7.7282407407407413E-3</v>
      </c>
      <c r="G46" s="14">
        <v>1</v>
      </c>
    </row>
    <row r="47" spans="1:7">
      <c r="A47">
        <v>7</v>
      </c>
      <c r="B47" t="str">
        <v>Masters Women 50+</v>
      </c>
      <c r="C47" t="str">
        <v>Claire</v>
      </c>
      <c r="D47" t="str">
        <v>McKittrick</v>
      </c>
      <c r="E47" t="str">
        <v>Wessex Wyvern MPC</v>
      </c>
      <c r="F47" s="12">
        <v>8.1978009259259261E-3</v>
      </c>
      <c r="G47" s="14">
        <v>2</v>
      </c>
    </row>
    <row r="48" spans="1:7">
      <c r="A48">
        <v>5</v>
      </c>
      <c r="B48" t="str">
        <v>Masters Women 50+</v>
      </c>
      <c r="C48" t="str">
        <v>Rosalind</v>
      </c>
      <c r="D48" t="str">
        <v>Jennings</v>
      </c>
      <c r="E48" t="str">
        <v>Leweston Pentathlon Academy</v>
      </c>
      <c r="F48" s="12">
        <v>8.7177083333333343E-3</v>
      </c>
      <c r="G48" s="14">
        <v>3</v>
      </c>
    </row>
    <row r="49" spans="1:7">
      <c r="A49">
        <v>6</v>
      </c>
      <c r="B49" t="str">
        <v>Masters Women 50+</v>
      </c>
      <c r="C49" t="str">
        <v>Rachel</v>
      </c>
      <c r="D49" t="str">
        <v>Kingston</v>
      </c>
      <c r="E49" t="str">
        <v>Wessex Wyvern MPC</v>
      </c>
      <c r="F49" s="12">
        <v>1.0246064814814815E-2</v>
      </c>
      <c r="G49" s="4">
        <v>4</v>
      </c>
    </row>
    <row r="50" spans="1:7">
      <c r="A50">
        <v>3</v>
      </c>
      <c r="B50" t="str">
        <v>Masters Women 50+</v>
      </c>
      <c r="C50" t="str">
        <v>Sarah</v>
      </c>
      <c r="D50" t="str">
        <v>Richardson</v>
      </c>
      <c r="E50" t="str">
        <v>Leweston Pentathlon Academy</v>
      </c>
      <c r="F50" s="12" t="str">
        <v>DNS</v>
      </c>
      <c r="G50" s="4">
        <v>5</v>
      </c>
    </row>
    <row r="51" spans="1:7">
      <c r="F51" s="12"/>
    </row>
    <row r="52" spans="1:7">
      <c r="F52" s="12"/>
    </row>
    <row r="53" spans="1:7">
      <c r="D53" s="14"/>
    </row>
    <row r="54" spans="1:7">
      <c r="D54" s="14"/>
    </row>
    <row r="55" spans="1:7">
      <c r="C55" s="4"/>
    </row>
    <row r="64" spans="1:7">
      <c r="C64" s="4"/>
    </row>
    <row r="71" spans="2:5">
      <c r="B71" s="4"/>
    </row>
    <row r="72" spans="2:5">
      <c r="E72" s="1"/>
    </row>
    <row r="73" spans="2:5">
      <c r="E73" s="1"/>
    </row>
    <row r="74" spans="2:5">
      <c r="E74" s="1"/>
    </row>
    <row r="75" spans="2:5">
      <c r="E75" s="1"/>
    </row>
  </sheetData>
  <pageMargins left="0.7" right="0.7" top="0.75" bottom="0.75" header="0.3" footer="0.3"/>
  <pageSetup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1BD3-9472-4595-9D1B-6F649B62C871}">
  <sheetPr>
    <pageSetUpPr fitToPage="1"/>
  </sheetPr>
  <dimension ref="A1:G53"/>
  <sheetViews>
    <sheetView topLeftCell="A17" workbookViewId="0">
      <selection activeCell="H28" sqref="H28"/>
    </sheetView>
  </sheetViews>
  <sheetFormatPr defaultRowHeight="14.5"/>
  <cols>
    <col min="2" max="2" width="13.6328125" customWidth="1"/>
    <col min="3" max="3" width="13" customWidth="1"/>
    <col min="4" max="4" width="16.453125" customWidth="1"/>
    <col min="5" max="5" width="39.1796875" customWidth="1"/>
    <col min="6" max="6" width="8.7265625" style="11"/>
  </cols>
  <sheetData>
    <row r="1" spans="1:6">
      <c r="A1" s="4" t="s">
        <v>5</v>
      </c>
    </row>
    <row r="2" spans="1:6">
      <c r="A2">
        <v>6</v>
      </c>
      <c r="B2" t="str">
        <f>VLOOKUP($A2,Competitors!$A$70:$E$85,4,FALSE)</f>
        <v>Under 11 Boys</v>
      </c>
      <c r="C2" t="str">
        <f>VLOOKUP($A2,Competitors!$A$70:$E$85,2,FALSE)</f>
        <v>William</v>
      </c>
      <c r="D2" t="str">
        <f>VLOOKUP($A2,Competitors!$A$70:$E$85,3,FALSE)</f>
        <v>Wiggans</v>
      </c>
      <c r="E2" t="str">
        <f>VLOOKUP($A2,Competitors!$A$70:$E$85,5,FALSE)</f>
        <v>North West Pentathlon Hub</v>
      </c>
      <c r="F2" s="12">
        <v>2.4409722222222224E-3</v>
      </c>
    </row>
    <row r="3" spans="1:6">
      <c r="A3">
        <v>3</v>
      </c>
      <c r="B3" t="str">
        <f>VLOOKUP($A3,Competitors!$A$70:$E$85,4,FALSE)</f>
        <v>Under 11 Boys</v>
      </c>
      <c r="C3" t="str">
        <f>VLOOKUP($A3,Competitors!$A$70:$E$85,2,FALSE)</f>
        <v>Blake</v>
      </c>
      <c r="D3" t="str">
        <f>VLOOKUP($A3,Competitors!$A$70:$E$85,3,FALSE)</f>
        <v>Morgan</v>
      </c>
      <c r="E3" t="str">
        <f>VLOOKUP($A3,Competitors!$A$70:$E$85,5,FALSE)</f>
        <v>Wessex Wyvern MPC</v>
      </c>
      <c r="F3" s="12">
        <v>2.5574074074074075E-3</v>
      </c>
    </row>
    <row r="4" spans="1:6">
      <c r="A4">
        <v>11</v>
      </c>
      <c r="B4" t="str">
        <f>VLOOKUP($A4,Competitors!$A$70:$E$85,4,FALSE)</f>
        <v>Under 11 Boys</v>
      </c>
      <c r="C4" t="str">
        <f>VLOOKUP($A4,Competitors!$A$70:$E$85,2,FALSE)</f>
        <v>Harry</v>
      </c>
      <c r="D4" t="str">
        <f>VLOOKUP($A4,Competitors!$A$70:$E$85,3,FALSE)</f>
        <v>Boyes</v>
      </c>
      <c r="E4" t="str">
        <f>VLOOKUP($A4,Competitors!$A$70:$E$85,5,FALSE)</f>
        <v>Leweston Pentathlon Academy</v>
      </c>
      <c r="F4" s="12">
        <v>2.728009259259259E-3</v>
      </c>
    </row>
    <row r="5" spans="1:6">
      <c r="A5">
        <v>4</v>
      </c>
      <c r="B5" t="str">
        <f>VLOOKUP($A5,Competitors!$A$70:$E$85,4,FALSE)</f>
        <v>Under 11 Boys</v>
      </c>
      <c r="C5" t="str">
        <f>VLOOKUP($A5,Competitors!$A$70:$E$85,2,FALSE)</f>
        <v>Frederick</v>
      </c>
      <c r="D5" t="str">
        <f>VLOOKUP($A5,Competitors!$A$70:$E$85,3,FALSE)</f>
        <v>Sim</v>
      </c>
      <c r="E5" t="str">
        <f>VLOOKUP($A5,Competitors!$A$70:$E$85,5,FALSE)</f>
        <v>Monkton Combe Pentathlon</v>
      </c>
      <c r="F5" s="12">
        <v>2.7640046296296297E-3</v>
      </c>
    </row>
    <row r="6" spans="1:6">
      <c r="A6">
        <v>10</v>
      </c>
      <c r="B6" t="str">
        <f>VLOOKUP($A6,Competitors!$A$70:$E$85,4,FALSE)</f>
        <v>Under 11 Boys</v>
      </c>
      <c r="C6" t="str">
        <f>VLOOKUP($A6,Competitors!$A$70:$E$85,2,FALSE)</f>
        <v>Hugo</v>
      </c>
      <c r="D6" t="str">
        <f>VLOOKUP($A6,Competitors!$A$70:$E$85,3,FALSE)</f>
        <v>Fischer</v>
      </c>
      <c r="E6" t="str">
        <f>VLOOKUP($A6,Competitors!$A$70:$E$85,5,FALSE)</f>
        <v>Leweston Pentathlon Academy</v>
      </c>
      <c r="F6" s="12">
        <v>2.8187500000000001E-3</v>
      </c>
    </row>
    <row r="7" spans="1:6">
      <c r="A7">
        <v>14</v>
      </c>
      <c r="B7" t="str">
        <f>VLOOKUP($A7,Competitors!$A$70:$E$85,4,FALSE)</f>
        <v>Under 11 Boys</v>
      </c>
      <c r="C7" t="str">
        <f>VLOOKUP($A7,Competitors!$A$70:$E$85,2,FALSE)</f>
        <v>Emmanuel</v>
      </c>
      <c r="D7" t="str">
        <f>VLOOKUP($A7,Competitors!$A$70:$E$85,3,FALSE)</f>
        <v>Ho</v>
      </c>
      <c r="E7" t="str">
        <f>VLOOKUP($A7,Competitors!$A$70:$E$85,5,FALSE)</f>
        <v>Monkton Combe Pentathlon</v>
      </c>
      <c r="F7" s="12">
        <v>2.8731481481481481E-3</v>
      </c>
    </row>
    <row r="8" spans="1:6">
      <c r="A8">
        <v>2</v>
      </c>
      <c r="B8" t="str">
        <f>VLOOKUP($A8,Competitors!$A$70:$E$85,4,FALSE)</f>
        <v>Under 11 Boys</v>
      </c>
      <c r="C8" t="str">
        <f>VLOOKUP($A8,Competitors!$A$70:$E$85,2,FALSE)</f>
        <v>Kian</v>
      </c>
      <c r="D8" t="str">
        <f>VLOOKUP($A8,Competitors!$A$70:$E$85,3,FALSE)</f>
        <v>Acuavera</v>
      </c>
      <c r="E8" t="str">
        <f>VLOOKUP($A8,Competitors!$A$70:$E$85,5,FALSE)</f>
        <v>Wessex Wyvern MPC</v>
      </c>
      <c r="F8" s="12">
        <v>2.8795138888888889E-3</v>
      </c>
    </row>
    <row r="9" spans="1:6">
      <c r="A9">
        <v>16</v>
      </c>
      <c r="B9" t="str">
        <f>VLOOKUP($A9,Competitors!$A$70:$E$85,4,FALSE)</f>
        <v>Under 11 Boys</v>
      </c>
      <c r="C9" t="str">
        <f>VLOOKUP($A9,Competitors!$A$70:$E$85,2,FALSE)</f>
        <v>Laine</v>
      </c>
      <c r="D9" t="str">
        <f>VLOOKUP($A9,Competitors!$A$70:$E$85,3,FALSE)</f>
        <v>Lee</v>
      </c>
      <c r="E9" t="str">
        <f>VLOOKUP($A9,Competitors!$A$70:$E$85,5,FALSE)</f>
        <v>Wessex Wyvern MPC</v>
      </c>
      <c r="F9" s="12">
        <v>2.8859953703703704E-3</v>
      </c>
    </row>
    <row r="10" spans="1:6">
      <c r="A10">
        <v>5</v>
      </c>
      <c r="B10" t="str">
        <f>VLOOKUP($A10,Competitors!$A$70:$E$85,4,FALSE)</f>
        <v>Under 11 Boys</v>
      </c>
      <c r="C10" t="str">
        <f>VLOOKUP($A10,Competitors!$A$70:$E$85,2,FALSE)</f>
        <v>Zachary</v>
      </c>
      <c r="D10" t="str">
        <f>VLOOKUP($A10,Competitors!$A$70:$E$85,3,FALSE)</f>
        <v>Dowden</v>
      </c>
      <c r="E10" t="str">
        <f>VLOOKUP($A10,Competitors!$A$70:$E$85,5,FALSE)</f>
        <v>Leweston Pentathlon Academy</v>
      </c>
      <c r="F10" s="12">
        <v>2.933449074074074E-3</v>
      </c>
    </row>
    <row r="11" spans="1:6">
      <c r="A11">
        <v>8</v>
      </c>
      <c r="B11" t="str">
        <f>VLOOKUP($A11,Competitors!$A$70:$E$85,4,FALSE)</f>
        <v>Under 11 Boys</v>
      </c>
      <c r="C11" t="str">
        <f>VLOOKUP($A11,Competitors!$A$70:$E$85,2,FALSE)</f>
        <v>Alexander</v>
      </c>
      <c r="D11" t="str">
        <f>VLOOKUP($A11,Competitors!$A$70:$E$85,3,FALSE)</f>
        <v>Cunningham</v>
      </c>
      <c r="E11" t="str">
        <f>VLOOKUP($A11,Competitors!$A$70:$E$85,5,FALSE)</f>
        <v>Wessex Wyvern MPC</v>
      </c>
      <c r="F11" s="12">
        <v>2.9769675925925923E-3</v>
      </c>
    </row>
    <row r="12" spans="1:6">
      <c r="A12">
        <v>13</v>
      </c>
      <c r="B12" t="str">
        <f>VLOOKUP($A12,Competitors!$A$70:$E$85,4,FALSE)</f>
        <v>Under 11 Boys</v>
      </c>
      <c r="C12" t="str">
        <f>VLOOKUP($A12,Competitors!$A$70:$E$85,2,FALSE)</f>
        <v>Elias</v>
      </c>
      <c r="D12" t="str">
        <f>VLOOKUP($A12,Competitors!$A$70:$E$85,3,FALSE)</f>
        <v>Alvey</v>
      </c>
      <c r="E12" t="str">
        <f>VLOOKUP($A12,Competitors!$A$70:$E$85,5,FALSE)</f>
        <v>Leweston Pentathlon Academy</v>
      </c>
      <c r="F12" s="12">
        <v>3.0537037037037034E-3</v>
      </c>
    </row>
    <row r="13" spans="1:6">
      <c r="A13">
        <v>7</v>
      </c>
      <c r="B13" t="str">
        <f>VLOOKUP($A13,Competitors!$A$70:$E$85,4,FALSE)</f>
        <v>Under 11 Boys</v>
      </c>
      <c r="C13" t="str">
        <f>VLOOKUP($A13,Competitors!$A$70:$E$85,2,FALSE)</f>
        <v>Henry</v>
      </c>
      <c r="D13" t="str">
        <f>VLOOKUP($A13,Competitors!$A$70:$E$85,3,FALSE)</f>
        <v>Oosterwijk</v>
      </c>
      <c r="E13" t="str">
        <f>VLOOKUP($A13,Competitors!$A$70:$E$85,5,FALSE)</f>
        <v>Leweston Pentathlon Academy</v>
      </c>
      <c r="F13" s="12">
        <v>3.0672453703703704E-3</v>
      </c>
    </row>
    <row r="14" spans="1:6">
      <c r="A14">
        <v>1</v>
      </c>
      <c r="B14" t="str">
        <f>VLOOKUP($A14,Competitors!$A$70:$E$85,4,FALSE)</f>
        <v>Under 11 Boys</v>
      </c>
      <c r="C14" t="str">
        <f>VLOOKUP($A14,Competitors!$A$70:$E$85,2,FALSE)</f>
        <v>Mattis</v>
      </c>
      <c r="D14" t="str">
        <f>VLOOKUP($A14,Competitors!$A$70:$E$85,3,FALSE)</f>
        <v>Stangenberg</v>
      </c>
      <c r="E14" t="str">
        <f>VLOOKUP($A14,Competitors!$A$70:$E$85,5,FALSE)</f>
        <v>Leweston Pentathlon Academy</v>
      </c>
      <c r="F14" s="12">
        <v>3.2293981481481479E-3</v>
      </c>
    </row>
    <row r="15" spans="1:6">
      <c r="A15">
        <v>12</v>
      </c>
      <c r="B15" t="str">
        <f>VLOOKUP($A15,Competitors!$A$70:$E$85,4,FALSE)</f>
        <v>Under 11 Boys</v>
      </c>
      <c r="C15" t="str">
        <f>VLOOKUP($A15,Competitors!$A$70:$E$85,2,FALSE)</f>
        <v>Alexander</v>
      </c>
      <c r="D15" t="str">
        <f>VLOOKUP($A15,Competitors!$A$70:$E$85,3,FALSE)</f>
        <v>Jenkins</v>
      </c>
      <c r="E15" t="str">
        <f>VLOOKUP($A15,Competitors!$A$70:$E$85,5,FALSE)</f>
        <v>Wessex Wyvern MPC</v>
      </c>
      <c r="F15" s="12">
        <v>3.2408564814814813E-3</v>
      </c>
    </row>
    <row r="16" spans="1:6">
      <c r="A16">
        <v>9</v>
      </c>
      <c r="B16" t="str">
        <f>VLOOKUP($A16,Competitors!$A$70:$E$85,4,FALSE)</f>
        <v>Under 11 Boys</v>
      </c>
      <c r="C16" t="str">
        <f>VLOOKUP($A16,Competitors!$A$70:$E$85,2,FALSE)</f>
        <v>Wolf</v>
      </c>
      <c r="D16" t="str">
        <f>VLOOKUP($A16,Competitors!$A$70:$E$85,3,FALSE)</f>
        <v>Armand Smith</v>
      </c>
      <c r="E16" t="str">
        <f>VLOOKUP($A16,Competitors!$A$70:$E$85,5,FALSE)</f>
        <v>Monkton Combe Pentathlon</v>
      </c>
      <c r="F16" s="12" t="s">
        <v>267</v>
      </c>
    </row>
    <row r="17" spans="1:7">
      <c r="A17">
        <v>15</v>
      </c>
      <c r="B17" t="str">
        <f>VLOOKUP($A17,Competitors!$A$70:$E$85,4,FALSE)</f>
        <v>Under 11 Boys</v>
      </c>
      <c r="C17" t="str">
        <f>VLOOKUP($A17,Competitors!$A$70:$E$85,2,FALSE)</f>
        <v>Joshua</v>
      </c>
      <c r="D17" t="str">
        <f>VLOOKUP($A17,Competitors!$A$70:$E$85,3,FALSE)</f>
        <v>Nyamukapa</v>
      </c>
      <c r="E17" t="str">
        <f>VLOOKUP($A17,Competitors!$A$70:$E$85,5,FALSE)</f>
        <v>Wessex Wyvern MPC</v>
      </c>
      <c r="F17" s="12" t="s">
        <v>267</v>
      </c>
    </row>
    <row r="18" spans="1:7">
      <c r="F18" s="12"/>
    </row>
    <row r="19" spans="1:7">
      <c r="A19" s="14" t="s">
        <v>32</v>
      </c>
      <c r="F19" s="12"/>
    </row>
    <row r="21" spans="1:7">
      <c r="A21" cm="1">
        <f t="array" ref="A21:F36">_xlfn._xlws.FILTER($A$2:$F$17,$B$2:$B$17=A19)</f>
        <v>6</v>
      </c>
      <c r="B21" t="str">
        <v>Under 11 Boys</v>
      </c>
      <c r="C21" t="str">
        <v>William</v>
      </c>
      <c r="D21" t="str">
        <v>Wiggans</v>
      </c>
      <c r="E21" t="str">
        <v>North West Pentathlon Hub</v>
      </c>
      <c r="F21" s="12">
        <v>2.4409722222222224E-3</v>
      </c>
      <c r="G21" s="14">
        <v>1</v>
      </c>
    </row>
    <row r="22" spans="1:7">
      <c r="A22">
        <v>3</v>
      </c>
      <c r="B22" t="str">
        <v>Under 11 Boys</v>
      </c>
      <c r="C22" t="str">
        <v>Blake</v>
      </c>
      <c r="D22" t="str">
        <v>Morgan</v>
      </c>
      <c r="E22" t="str">
        <v>Wessex Wyvern MPC</v>
      </c>
      <c r="F22" s="12">
        <v>2.5574074074074075E-3</v>
      </c>
      <c r="G22" s="14">
        <v>2</v>
      </c>
    </row>
    <row r="23" spans="1:7">
      <c r="A23">
        <v>11</v>
      </c>
      <c r="B23" t="str">
        <v>Under 11 Boys</v>
      </c>
      <c r="C23" t="str">
        <v>Harry</v>
      </c>
      <c r="D23" t="str">
        <v>Boyes</v>
      </c>
      <c r="E23" t="str">
        <v>Leweston Pentathlon Academy</v>
      </c>
      <c r="F23" s="12">
        <v>2.728009259259259E-3</v>
      </c>
      <c r="G23" s="14">
        <v>3</v>
      </c>
    </row>
    <row r="24" spans="1:7">
      <c r="A24">
        <v>4</v>
      </c>
      <c r="B24" t="str">
        <v>Under 11 Boys</v>
      </c>
      <c r="C24" t="str">
        <v>Frederick</v>
      </c>
      <c r="D24" t="str">
        <v>Sim</v>
      </c>
      <c r="E24" t="str">
        <v>Monkton Combe Pentathlon</v>
      </c>
      <c r="F24" s="12">
        <v>2.7640046296296297E-3</v>
      </c>
      <c r="G24">
        <v>4</v>
      </c>
    </row>
    <row r="25" spans="1:7">
      <c r="A25">
        <v>10</v>
      </c>
      <c r="B25" t="str">
        <v>Under 11 Boys</v>
      </c>
      <c r="C25" t="str">
        <v>Hugo</v>
      </c>
      <c r="D25" t="str">
        <v>Fischer</v>
      </c>
      <c r="E25" t="str">
        <v>Leweston Pentathlon Academy</v>
      </c>
      <c r="F25" s="12">
        <v>2.8187500000000001E-3</v>
      </c>
      <c r="G25">
        <v>5</v>
      </c>
    </row>
    <row r="26" spans="1:7">
      <c r="A26">
        <v>14</v>
      </c>
      <c r="B26" t="str">
        <v>Under 11 Boys</v>
      </c>
      <c r="C26" t="str">
        <v>Emmanuel</v>
      </c>
      <c r="D26" t="str">
        <v>Ho</v>
      </c>
      <c r="E26" t="str">
        <v>Monkton Combe Pentathlon</v>
      </c>
      <c r="F26" s="12">
        <v>2.8731481481481481E-3</v>
      </c>
      <c r="G26">
        <v>6</v>
      </c>
    </row>
    <row r="27" spans="1:7">
      <c r="A27">
        <v>2</v>
      </c>
      <c r="B27" t="str">
        <v>Under 11 Boys</v>
      </c>
      <c r="C27" t="str">
        <v>Kian</v>
      </c>
      <c r="D27" t="str">
        <v>Acuavera</v>
      </c>
      <c r="E27" t="str">
        <v>Wessex Wyvern MPC</v>
      </c>
      <c r="F27" s="12">
        <v>2.8795138888888889E-3</v>
      </c>
      <c r="G27">
        <v>7</v>
      </c>
    </row>
    <row r="28" spans="1:7">
      <c r="A28">
        <v>16</v>
      </c>
      <c r="B28" t="str">
        <v>Under 11 Boys</v>
      </c>
      <c r="C28" t="str">
        <v>Laine</v>
      </c>
      <c r="D28" t="str">
        <v>Lee</v>
      </c>
      <c r="E28" t="str">
        <v>Wessex Wyvern MPC</v>
      </c>
      <c r="F28" s="12">
        <v>2.8859953703703704E-3</v>
      </c>
      <c r="G28">
        <v>8</v>
      </c>
    </row>
    <row r="29" spans="1:7">
      <c r="A29">
        <v>5</v>
      </c>
      <c r="B29" t="str">
        <v>Under 11 Boys</v>
      </c>
      <c r="C29" t="str">
        <v>Zachary</v>
      </c>
      <c r="D29" t="str">
        <v>Dowden</v>
      </c>
      <c r="E29" t="str">
        <v>Leweston Pentathlon Academy</v>
      </c>
      <c r="F29" s="12">
        <v>2.933449074074074E-3</v>
      </c>
      <c r="G29">
        <v>9</v>
      </c>
    </row>
    <row r="30" spans="1:7">
      <c r="A30">
        <v>8</v>
      </c>
      <c r="B30" t="str">
        <v>Under 11 Boys</v>
      </c>
      <c r="C30" t="str">
        <v>Alexander</v>
      </c>
      <c r="D30" t="str">
        <v>Cunningham</v>
      </c>
      <c r="E30" t="str">
        <v>Wessex Wyvern MPC</v>
      </c>
      <c r="F30" s="12">
        <v>2.9769675925925923E-3</v>
      </c>
      <c r="G30">
        <v>10</v>
      </c>
    </row>
    <row r="31" spans="1:7">
      <c r="A31">
        <v>13</v>
      </c>
      <c r="B31" t="str">
        <v>Under 11 Boys</v>
      </c>
      <c r="C31" t="str">
        <v>Elias</v>
      </c>
      <c r="D31" t="str">
        <v>Alvey</v>
      </c>
      <c r="E31" t="str">
        <v>Leweston Pentathlon Academy</v>
      </c>
      <c r="F31" s="12">
        <v>3.0537037037037034E-3</v>
      </c>
      <c r="G31">
        <v>11</v>
      </c>
    </row>
    <row r="32" spans="1:7">
      <c r="A32">
        <v>7</v>
      </c>
      <c r="B32" t="str">
        <v>Under 11 Boys</v>
      </c>
      <c r="C32" t="str">
        <v>Henry</v>
      </c>
      <c r="D32" t="str">
        <v>Oosterwijk</v>
      </c>
      <c r="E32" t="str">
        <v>Leweston Pentathlon Academy</v>
      </c>
      <c r="F32" s="12">
        <v>3.0672453703703704E-3</v>
      </c>
      <c r="G32">
        <v>12</v>
      </c>
    </row>
    <row r="33" spans="1:7">
      <c r="A33">
        <v>1</v>
      </c>
      <c r="B33" t="str">
        <v>Under 11 Boys</v>
      </c>
      <c r="C33" t="str">
        <v>Mattis</v>
      </c>
      <c r="D33" t="str">
        <v>Stangenberg</v>
      </c>
      <c r="E33" t="str">
        <v>Leweston Pentathlon Academy</v>
      </c>
      <c r="F33" s="12">
        <v>3.2293981481481479E-3</v>
      </c>
      <c r="G33">
        <v>13</v>
      </c>
    </row>
    <row r="34" spans="1:7">
      <c r="A34">
        <v>12</v>
      </c>
      <c r="B34" t="str">
        <v>Under 11 Boys</v>
      </c>
      <c r="C34" t="str">
        <v>Alexander</v>
      </c>
      <c r="D34" t="str">
        <v>Jenkins</v>
      </c>
      <c r="E34" t="str">
        <v>Wessex Wyvern MPC</v>
      </c>
      <c r="F34" s="12">
        <v>3.2408564814814813E-3</v>
      </c>
      <c r="G34">
        <v>14</v>
      </c>
    </row>
    <row r="35" spans="1:7">
      <c r="A35">
        <v>9</v>
      </c>
      <c r="B35" t="str">
        <v>Under 11 Boys</v>
      </c>
      <c r="C35" t="str">
        <v>Wolf</v>
      </c>
      <c r="D35" t="str">
        <v>Armand Smith</v>
      </c>
      <c r="E35" t="str">
        <v>Monkton Combe Pentathlon</v>
      </c>
      <c r="F35" s="12" t="str">
        <v>DNS</v>
      </c>
      <c r="G35">
        <v>15</v>
      </c>
    </row>
    <row r="36" spans="1:7">
      <c r="A36">
        <v>15</v>
      </c>
      <c r="B36" t="str">
        <v>Under 11 Boys</v>
      </c>
      <c r="C36" t="str">
        <v>Joshua</v>
      </c>
      <c r="D36" t="str">
        <v>Nyamukapa</v>
      </c>
      <c r="E36" t="str">
        <v>Wessex Wyvern MPC</v>
      </c>
      <c r="F36" s="12" t="str">
        <v>DNS</v>
      </c>
      <c r="G36">
        <v>16</v>
      </c>
    </row>
    <row r="37" spans="1:7">
      <c r="F37" s="12"/>
    </row>
    <row r="38" spans="1:7">
      <c r="C38" s="14" t="s">
        <v>4</v>
      </c>
    </row>
    <row r="39" spans="1:7">
      <c r="C39" s="14" t="s">
        <v>2</v>
      </c>
    </row>
    <row r="40" spans="1:7">
      <c r="C40" t="str">
        <f>C22</f>
        <v>Blake</v>
      </c>
      <c r="D40" t="str">
        <f t="shared" ref="D40:F40" si="0">D22</f>
        <v>Morgan</v>
      </c>
      <c r="E40" t="str">
        <f t="shared" si="0"/>
        <v>Wessex Wyvern MPC</v>
      </c>
      <c r="F40" s="11">
        <f t="shared" si="0"/>
        <v>2.5574074074074075E-3</v>
      </c>
      <c r="G40" s="14">
        <v>1</v>
      </c>
    </row>
    <row r="41" spans="1:7">
      <c r="C41" t="str">
        <f>C27</f>
        <v>Kian</v>
      </c>
      <c r="D41" t="str">
        <f t="shared" ref="D41:F41" si="1">D27</f>
        <v>Acuavera</v>
      </c>
      <c r="E41" t="str">
        <f t="shared" si="1"/>
        <v>Wessex Wyvern MPC</v>
      </c>
      <c r="F41" s="11">
        <f t="shared" si="1"/>
        <v>2.8795138888888889E-3</v>
      </c>
      <c r="G41" s="14"/>
    </row>
    <row r="42" spans="1:7">
      <c r="C42" t="str">
        <f>C28</f>
        <v>Laine</v>
      </c>
      <c r="D42" t="str">
        <f t="shared" ref="D42:F42" si="2">D28</f>
        <v>Lee</v>
      </c>
      <c r="E42" t="str">
        <f t="shared" si="2"/>
        <v>Wessex Wyvern MPC</v>
      </c>
      <c r="F42" s="11">
        <f t="shared" si="2"/>
        <v>2.8859953703703704E-3</v>
      </c>
      <c r="G42" s="14"/>
    </row>
    <row r="43" spans="1:7">
      <c r="F43" s="11">
        <f>SUM(F40:F42)</f>
        <v>8.322916666666666E-3</v>
      </c>
      <c r="G43" s="14"/>
    </row>
    <row r="44" spans="1:7">
      <c r="C44" s="14" t="s">
        <v>60</v>
      </c>
      <c r="G44" s="14"/>
    </row>
    <row r="45" spans="1:7">
      <c r="C45" t="str">
        <f>C23</f>
        <v>Harry</v>
      </c>
      <c r="D45" t="str">
        <f t="shared" ref="D45:F45" si="3">D23</f>
        <v>Boyes</v>
      </c>
      <c r="E45" t="str">
        <f t="shared" si="3"/>
        <v>Leweston Pentathlon Academy</v>
      </c>
      <c r="F45" s="11">
        <f t="shared" si="3"/>
        <v>2.728009259259259E-3</v>
      </c>
      <c r="G45" s="14">
        <v>2</v>
      </c>
    </row>
    <row r="46" spans="1:7">
      <c r="C46" t="str">
        <f>C25</f>
        <v>Hugo</v>
      </c>
      <c r="D46" t="str">
        <f t="shared" ref="D46:F46" si="4">D25</f>
        <v>Fischer</v>
      </c>
      <c r="E46" t="str">
        <f t="shared" si="4"/>
        <v>Leweston Pentathlon Academy</v>
      </c>
      <c r="F46" s="11">
        <f t="shared" si="4"/>
        <v>2.8187500000000001E-3</v>
      </c>
      <c r="G46" s="14"/>
    </row>
    <row r="47" spans="1:7">
      <c r="C47" t="str">
        <f>C29</f>
        <v>Zachary</v>
      </c>
      <c r="D47" t="str">
        <f t="shared" ref="D47:F47" si="5">D29</f>
        <v>Dowden</v>
      </c>
      <c r="E47" t="str">
        <f t="shared" si="5"/>
        <v>Leweston Pentathlon Academy</v>
      </c>
      <c r="F47" s="11">
        <f t="shared" si="5"/>
        <v>2.933449074074074E-3</v>
      </c>
      <c r="G47" s="14"/>
    </row>
    <row r="48" spans="1:7">
      <c r="F48" s="11">
        <f>SUM(F45:F47)</f>
        <v>8.4802083333333327E-3</v>
      </c>
      <c r="G48" s="14"/>
    </row>
    <row r="49" spans="3:7">
      <c r="C49" s="14" t="s">
        <v>102</v>
      </c>
    </row>
    <row r="50" spans="3:7">
      <c r="C50" t="str">
        <f>C31</f>
        <v>Elias</v>
      </c>
      <c r="D50" t="str">
        <f t="shared" ref="D50:F50" si="6">D31</f>
        <v>Alvey</v>
      </c>
      <c r="E50" t="str">
        <f t="shared" si="6"/>
        <v>Leweston Pentathlon Academy</v>
      </c>
      <c r="F50" s="11">
        <f t="shared" si="6"/>
        <v>3.0537037037037034E-3</v>
      </c>
      <c r="G50" s="14">
        <v>3</v>
      </c>
    </row>
    <row r="51" spans="3:7">
      <c r="C51" t="str">
        <f>C32</f>
        <v>Henry</v>
      </c>
      <c r="D51" t="str">
        <f t="shared" ref="D51:F51" si="7">D32</f>
        <v>Oosterwijk</v>
      </c>
      <c r="E51" t="str">
        <f t="shared" si="7"/>
        <v>Leweston Pentathlon Academy</v>
      </c>
      <c r="F51" s="11">
        <f t="shared" si="7"/>
        <v>3.0672453703703704E-3</v>
      </c>
    </row>
    <row r="52" spans="3:7">
      <c r="C52" t="str">
        <f>C33</f>
        <v>Mattis</v>
      </c>
      <c r="D52" t="str">
        <f t="shared" ref="D52:F52" si="8">D33</f>
        <v>Stangenberg</v>
      </c>
      <c r="E52" t="str">
        <f t="shared" si="8"/>
        <v>Leweston Pentathlon Academy</v>
      </c>
      <c r="F52" s="11">
        <f t="shared" si="8"/>
        <v>3.2293981481481479E-3</v>
      </c>
    </row>
    <row r="53" spans="3:7">
      <c r="F53" s="11">
        <f>SUM(F50:F52)</f>
        <v>9.3503472222222217E-3</v>
      </c>
    </row>
  </sheetData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F120-FE7A-4A83-B662-A7A63521DE5E}">
  <sheetPr>
    <pageSetUpPr fitToPage="1"/>
  </sheetPr>
  <dimension ref="A1:G48"/>
  <sheetViews>
    <sheetView topLeftCell="A10" workbookViewId="0">
      <selection activeCell="I28" sqref="I28"/>
    </sheetView>
  </sheetViews>
  <sheetFormatPr defaultRowHeight="14.5"/>
  <cols>
    <col min="2" max="2" width="13.6328125" customWidth="1"/>
    <col min="3" max="3" width="26.36328125" customWidth="1"/>
    <col min="4" max="4" width="20.1796875" customWidth="1"/>
    <col min="5" max="5" width="32.26953125" bestFit="1" customWidth="1"/>
    <col min="6" max="6" width="8.7265625" style="11"/>
  </cols>
  <sheetData>
    <row r="1" spans="1:6">
      <c r="A1" s="4" t="s">
        <v>5</v>
      </c>
    </row>
    <row r="2" spans="1:6">
      <c r="A2">
        <v>8</v>
      </c>
      <c r="B2" t="str">
        <f>VLOOKUP($A2,Competitors!$A$88:$E$99,4,FALSE)</f>
        <v>Under 11 Girls</v>
      </c>
      <c r="C2" t="str">
        <f>VLOOKUP($A2,Competitors!$A$88:$E$99,2,FALSE)</f>
        <v>Maddie</v>
      </c>
      <c r="D2" t="str">
        <f>VLOOKUP($A2,Competitors!$A$88:$E$99,3,FALSE)</f>
        <v>Williams</v>
      </c>
      <c r="E2" t="str">
        <f>VLOOKUP($A2,Competitors!$A$88:$E$99,5,FALSE)</f>
        <v>Leweston Pentathlon Academy</v>
      </c>
      <c r="F2" s="12">
        <v>2.8675925925925926E-3</v>
      </c>
    </row>
    <row r="3" spans="1:6">
      <c r="A3">
        <v>2</v>
      </c>
      <c r="B3" t="str">
        <f>VLOOKUP($A3,Competitors!$A$88:$E$99,4,FALSE)</f>
        <v>Under 11 Girls</v>
      </c>
      <c r="C3" t="str">
        <f>VLOOKUP($A3,Competitors!$A$88:$E$99,2,FALSE)</f>
        <v>Annabelle</v>
      </c>
      <c r="D3" t="str">
        <f>VLOOKUP($A3,Competitors!$A$88:$E$99,3,FALSE)</f>
        <v>Lee</v>
      </c>
      <c r="E3" t="str">
        <f>VLOOKUP($A3,Competitors!$A$88:$E$99,5,FALSE)</f>
        <v>Wessex Wyvern MPC</v>
      </c>
      <c r="F3" s="12">
        <v>2.893634259259259E-3</v>
      </c>
    </row>
    <row r="4" spans="1:6">
      <c r="A4">
        <v>3</v>
      </c>
      <c r="B4" t="str">
        <f>VLOOKUP($A4,Competitors!$A$88:$E$99,4,FALSE)</f>
        <v>Under 11 Girls</v>
      </c>
      <c r="C4" t="str">
        <f>VLOOKUP($A4,Competitors!$A$88:$E$99,2,FALSE)</f>
        <v>Anna</v>
      </c>
      <c r="D4" t="str">
        <f>VLOOKUP($A4,Competitors!$A$88:$E$99,3,FALSE)</f>
        <v>Barlow</v>
      </c>
      <c r="E4" t="str">
        <f>VLOOKUP($A4,Competitors!$A$88:$E$99,5,FALSE)</f>
        <v>Leweston Pentathlon Academy</v>
      </c>
      <c r="F4" s="12">
        <v>2.8983796296296297E-3</v>
      </c>
    </row>
    <row r="5" spans="1:6">
      <c r="A5">
        <v>10</v>
      </c>
      <c r="B5" t="str">
        <f>VLOOKUP($A5,Competitors!$A$88:$E$99,4,FALSE)</f>
        <v>Under 11 Girls</v>
      </c>
      <c r="C5" t="str">
        <f>VLOOKUP($A5,Competitors!$A$88:$E$99,2,FALSE)</f>
        <v>Octavia </v>
      </c>
      <c r="D5" t="str">
        <f>VLOOKUP($A5,Competitors!$A$88:$E$99,3,FALSE)</f>
        <v>Alvey</v>
      </c>
      <c r="E5" t="str">
        <f>VLOOKUP($A5,Competitors!$A$88:$E$99,5,FALSE)</f>
        <v>Leweston Pentathlon Academy</v>
      </c>
      <c r="F5" s="12">
        <v>2.9770833333333338E-3</v>
      </c>
    </row>
    <row r="6" spans="1:6">
      <c r="A6">
        <v>5</v>
      </c>
      <c r="B6" t="str">
        <f>VLOOKUP($A6,Competitors!$A$88:$E$99,4,FALSE)</f>
        <v>Under 11 Girls</v>
      </c>
      <c r="C6" t="str">
        <f>VLOOKUP($A6,Competitors!$A$88:$E$99,2,FALSE)</f>
        <v>Daisy</v>
      </c>
      <c r="D6" t="str">
        <f>VLOOKUP($A6,Competitors!$A$88:$E$99,3,FALSE)</f>
        <v>Gibbons</v>
      </c>
      <c r="E6" t="str">
        <f>VLOOKUP($A6,Competitors!$A$88:$E$99,5,FALSE)</f>
        <v>Wessex Wyvern MPC</v>
      </c>
      <c r="F6" s="12">
        <v>3.0021990740740738E-3</v>
      </c>
    </row>
    <row r="7" spans="1:6">
      <c r="A7">
        <v>1</v>
      </c>
      <c r="B7" t="str">
        <f>VLOOKUP($A7,Competitors!$A$88:$E$99,4,FALSE)</f>
        <v>Under 11 Girls</v>
      </c>
      <c r="C7" t="str">
        <f>VLOOKUP($A7,Competitors!$A$88:$E$99,2,FALSE)</f>
        <v>Arden</v>
      </c>
      <c r="D7" t="str">
        <f>VLOOKUP($A7,Competitors!$A$88:$E$99,3,FALSE)</f>
        <v>Ramirez</v>
      </c>
      <c r="E7" t="str">
        <f>VLOOKUP($A7,Competitors!$A$88:$E$99,5,FALSE)</f>
        <v>Leweston Pentathlon Academy</v>
      </c>
      <c r="F7" s="12">
        <v>3.0893518518518522E-3</v>
      </c>
    </row>
    <row r="8" spans="1:6">
      <c r="A8">
        <v>7</v>
      </c>
      <c r="B8" t="str">
        <f>VLOOKUP($A8,Competitors!$A$88:$E$99,4,FALSE)</f>
        <v>Under 11 Girls</v>
      </c>
      <c r="C8" t="str">
        <f>VLOOKUP($A8,Competitors!$A$88:$E$99,2,FALSE)</f>
        <v>Eva</v>
      </c>
      <c r="D8" t="str">
        <f>VLOOKUP($A8,Competitors!$A$88:$E$99,3,FALSE)</f>
        <v>Thomas</v>
      </c>
      <c r="E8" t="str">
        <f>VLOOKUP($A8,Competitors!$A$88:$E$99,5,FALSE)</f>
        <v>Leweston Pentathlon Academy</v>
      </c>
      <c r="F8" s="12">
        <v>3.1059027777777782E-3</v>
      </c>
    </row>
    <row r="9" spans="1:6">
      <c r="A9">
        <v>4</v>
      </c>
      <c r="B9" t="str">
        <f>VLOOKUP($A9,Competitors!$A$88:$E$99,4,FALSE)</f>
        <v>Under 11 Girls</v>
      </c>
      <c r="C9" t="str">
        <f>VLOOKUP($A9,Competitors!$A$88:$E$99,2,FALSE)</f>
        <v>Sophie</v>
      </c>
      <c r="D9" t="str">
        <f>VLOOKUP($A9,Competitors!$A$88:$E$99,3,FALSE)</f>
        <v>Gent</v>
      </c>
      <c r="E9" t="str">
        <f>VLOOKUP($A9,Competitors!$A$88:$E$99,5,FALSE)</f>
        <v>Wessex Wyvern MPC</v>
      </c>
      <c r="F9" s="12">
        <v>3.2075231481481481E-3</v>
      </c>
    </row>
    <row r="10" spans="1:6">
      <c r="A10">
        <v>6</v>
      </c>
      <c r="B10" t="str">
        <f>VLOOKUP($A10,Competitors!$A$88:$E$99,4,FALSE)</f>
        <v>Under 11 Girls</v>
      </c>
      <c r="C10" t="str">
        <f>VLOOKUP($A10,Competitors!$A$88:$E$99,2,FALSE)</f>
        <v>Millie</v>
      </c>
      <c r="D10" t="str">
        <f>VLOOKUP($A10,Competitors!$A$88:$E$99,3,FALSE)</f>
        <v>Hunt</v>
      </c>
      <c r="E10" t="str">
        <f>VLOOKUP($A10,Competitors!$A$88:$E$99,5,FALSE)</f>
        <v>Wessex Wyvern MPC</v>
      </c>
      <c r="F10" s="12">
        <v>3.4122685185185185E-3</v>
      </c>
    </row>
    <row r="11" spans="1:6">
      <c r="A11">
        <v>13</v>
      </c>
      <c r="B11" t="str">
        <f>VLOOKUP($A11,Competitors!$A$88:$E$99,4,FALSE)</f>
        <v>Under 11 Girls</v>
      </c>
      <c r="C11" t="str">
        <f>VLOOKUP($A11,Competitors!$A$88:$E$99,2,FALSE)</f>
        <v>Amelie</v>
      </c>
      <c r="D11" t="str">
        <f>VLOOKUP($A11,Competitors!$A$88:$E$99,3,FALSE)</f>
        <v>Williams</v>
      </c>
      <c r="E11" t="str">
        <f>VLOOKUP($A11,Competitors!$A$88:$E$99,5,FALSE)</f>
        <v>Leweston Pentathlon Academy</v>
      </c>
      <c r="F11" s="12">
        <v>3.6547453703703703E-3</v>
      </c>
    </row>
    <row r="12" spans="1:6">
      <c r="A12">
        <v>12</v>
      </c>
      <c r="B12" t="str">
        <f>VLOOKUP($A12,Competitors!$A$88:$E$99,4,FALSE)</f>
        <v>Under 11 Girls</v>
      </c>
      <c r="C12" t="str">
        <f>VLOOKUP($A12,Competitors!$A$88:$E$99,2,FALSE)</f>
        <v>Otilia</v>
      </c>
      <c r="D12" t="str">
        <f>VLOOKUP($A12,Competitors!$A$88:$E$99,3,FALSE)</f>
        <v>Godiman</v>
      </c>
      <c r="E12" t="str">
        <f>VLOOKUP($A12,Competitors!$A$88:$E$99,5,FALSE)</f>
        <v>Wessex Wyvern MPC</v>
      </c>
      <c r="F12" s="12">
        <v>3.8568287037037039E-3</v>
      </c>
    </row>
    <row r="13" spans="1:6">
      <c r="F13" s="12"/>
    </row>
    <row r="14" spans="1:6">
      <c r="F14" s="12"/>
    </row>
    <row r="15" spans="1:6">
      <c r="A15" s="14" t="s">
        <v>35</v>
      </c>
      <c r="F15" s="12"/>
    </row>
    <row r="17" spans="1:7">
      <c r="A17" cm="1">
        <f t="array" ref="A17:F27">_xlfn._xlws.FILTER($A$2:$F$13,$B$2:$B$13=A15)</f>
        <v>8</v>
      </c>
      <c r="B17" t="str">
        <v>Under 11 Girls</v>
      </c>
      <c r="C17" t="str">
        <v>Maddie</v>
      </c>
      <c r="D17" t="str">
        <v>Williams</v>
      </c>
      <c r="E17" t="str">
        <v>Leweston Pentathlon Academy</v>
      </c>
      <c r="F17" s="12">
        <v>2.8675925925925926E-3</v>
      </c>
      <c r="G17" s="14">
        <v>1</v>
      </c>
    </row>
    <row r="18" spans="1:7">
      <c r="A18">
        <v>2</v>
      </c>
      <c r="B18" t="str">
        <v>Under 11 Girls</v>
      </c>
      <c r="C18" t="str">
        <v>Annabelle</v>
      </c>
      <c r="D18" t="str">
        <v>Lee</v>
      </c>
      <c r="E18" t="str">
        <v>Wessex Wyvern MPC</v>
      </c>
      <c r="F18" s="12">
        <v>2.893634259259259E-3</v>
      </c>
      <c r="G18" s="14">
        <v>2</v>
      </c>
    </row>
    <row r="19" spans="1:7">
      <c r="A19">
        <v>3</v>
      </c>
      <c r="B19" t="str">
        <v>Under 11 Girls</v>
      </c>
      <c r="C19" t="str">
        <v>Anna</v>
      </c>
      <c r="D19" t="str">
        <v>Barlow</v>
      </c>
      <c r="E19" t="str">
        <v>Leweston Pentathlon Academy</v>
      </c>
      <c r="F19" s="12">
        <v>2.8983796296296297E-3</v>
      </c>
      <c r="G19" s="14">
        <v>3</v>
      </c>
    </row>
    <row r="20" spans="1:7">
      <c r="A20">
        <v>10</v>
      </c>
      <c r="B20" t="str">
        <v>Under 11 Girls</v>
      </c>
      <c r="C20" t="str">
        <v>Octavia </v>
      </c>
      <c r="D20" t="str">
        <v>Alvey</v>
      </c>
      <c r="E20" t="str">
        <v>Leweston Pentathlon Academy</v>
      </c>
      <c r="F20" s="12">
        <v>2.9770833333333338E-3</v>
      </c>
      <c r="G20">
        <v>4</v>
      </c>
    </row>
    <row r="21" spans="1:7">
      <c r="A21">
        <v>5</v>
      </c>
      <c r="B21" t="str">
        <v>Under 11 Girls</v>
      </c>
      <c r="C21" t="str">
        <v>Daisy</v>
      </c>
      <c r="D21" t="str">
        <v>Gibbons</v>
      </c>
      <c r="E21" t="str">
        <v>Wessex Wyvern MPC</v>
      </c>
      <c r="F21" s="12">
        <v>3.0021990740740738E-3</v>
      </c>
      <c r="G21">
        <v>5</v>
      </c>
    </row>
    <row r="22" spans="1:7">
      <c r="A22">
        <v>1</v>
      </c>
      <c r="B22" t="str">
        <v>Under 11 Girls</v>
      </c>
      <c r="C22" t="str">
        <v>Arden</v>
      </c>
      <c r="D22" t="str">
        <v>Ramirez</v>
      </c>
      <c r="E22" t="str">
        <v>Leweston Pentathlon Academy</v>
      </c>
      <c r="F22" s="12">
        <v>3.0893518518518522E-3</v>
      </c>
      <c r="G22">
        <v>6</v>
      </c>
    </row>
    <row r="23" spans="1:7">
      <c r="A23">
        <v>7</v>
      </c>
      <c r="B23" t="str">
        <v>Under 11 Girls</v>
      </c>
      <c r="C23" t="str">
        <v>Eva</v>
      </c>
      <c r="D23" t="str">
        <v>Thomas</v>
      </c>
      <c r="E23" t="str">
        <v>Leweston Pentathlon Academy</v>
      </c>
      <c r="F23" s="12">
        <v>3.1059027777777782E-3</v>
      </c>
      <c r="G23">
        <v>7</v>
      </c>
    </row>
    <row r="24" spans="1:7">
      <c r="A24">
        <v>4</v>
      </c>
      <c r="B24" t="str">
        <v>Under 11 Girls</v>
      </c>
      <c r="C24" t="str">
        <v>Sophie</v>
      </c>
      <c r="D24" t="str">
        <v>Gent</v>
      </c>
      <c r="E24" t="str">
        <v>Wessex Wyvern MPC</v>
      </c>
      <c r="F24" s="12">
        <v>3.2075231481481481E-3</v>
      </c>
      <c r="G24">
        <v>8</v>
      </c>
    </row>
    <row r="25" spans="1:7">
      <c r="A25">
        <v>6</v>
      </c>
      <c r="B25" t="str">
        <v>Under 11 Girls</v>
      </c>
      <c r="C25" t="str">
        <v>Millie</v>
      </c>
      <c r="D25" t="str">
        <v>Hunt</v>
      </c>
      <c r="E25" t="str">
        <v>Wessex Wyvern MPC</v>
      </c>
      <c r="F25" s="12">
        <v>3.4122685185185185E-3</v>
      </c>
      <c r="G25">
        <v>9</v>
      </c>
    </row>
    <row r="26" spans="1:7">
      <c r="A26">
        <v>13</v>
      </c>
      <c r="B26" t="str">
        <v>Under 11 Girls</v>
      </c>
      <c r="C26" t="str">
        <v>Amelie</v>
      </c>
      <c r="D26" t="str">
        <v>Williams</v>
      </c>
      <c r="E26" t="str">
        <v>Leweston Pentathlon Academy</v>
      </c>
      <c r="F26" s="12">
        <v>3.6547453703703703E-3</v>
      </c>
      <c r="G26">
        <v>10</v>
      </c>
    </row>
    <row r="27" spans="1:7">
      <c r="A27">
        <v>12</v>
      </c>
      <c r="B27" t="str">
        <v>Under 11 Girls</v>
      </c>
      <c r="C27" t="str">
        <v>Otilia</v>
      </c>
      <c r="D27" t="str">
        <v>Godiman</v>
      </c>
      <c r="E27" t="str">
        <v>Wessex Wyvern MPC</v>
      </c>
      <c r="F27" s="12">
        <v>3.8568287037037039E-3</v>
      </c>
      <c r="G27">
        <v>11</v>
      </c>
    </row>
    <row r="28" spans="1:7">
      <c r="F28" s="12"/>
    </row>
    <row r="29" spans="1:7">
      <c r="D29" s="14" t="s">
        <v>4</v>
      </c>
    </row>
    <row r="30" spans="1:7">
      <c r="C30" s="14"/>
      <c r="D30" s="14" t="s">
        <v>35</v>
      </c>
    </row>
    <row r="32" spans="1:7">
      <c r="C32" s="14" t="s">
        <v>60</v>
      </c>
    </row>
    <row r="33" spans="3:7">
      <c r="C33" t="str">
        <f>C17</f>
        <v>Maddie</v>
      </c>
      <c r="D33" t="str">
        <f>D17</f>
        <v>Williams</v>
      </c>
      <c r="E33" t="str">
        <f>E17</f>
        <v>Leweston Pentathlon Academy</v>
      </c>
      <c r="F33" s="11">
        <f>F17</f>
        <v>2.8675925925925926E-3</v>
      </c>
      <c r="G33" s="14">
        <v>1</v>
      </c>
    </row>
    <row r="34" spans="3:7">
      <c r="C34" t="str">
        <f>C19</f>
        <v>Anna</v>
      </c>
      <c r="D34" t="str">
        <f>D19</f>
        <v>Barlow</v>
      </c>
      <c r="E34" t="str">
        <f>E19</f>
        <v>Leweston Pentathlon Academy</v>
      </c>
      <c r="F34" s="11">
        <f>F19</f>
        <v>2.8983796296296297E-3</v>
      </c>
    </row>
    <row r="35" spans="3:7">
      <c r="C35" t="str">
        <f>C20</f>
        <v>Octavia </v>
      </c>
      <c r="D35" t="str">
        <f>D20</f>
        <v>Alvey</v>
      </c>
      <c r="E35" t="str">
        <f>E20</f>
        <v>Leweston Pentathlon Academy</v>
      </c>
      <c r="F35" s="11">
        <f>F20</f>
        <v>2.9770833333333338E-3</v>
      </c>
    </row>
    <row r="36" spans="3:7">
      <c r="C36" s="4"/>
      <c r="F36" s="11">
        <f>SUM(F33:F35)</f>
        <v>8.743055555555556E-3</v>
      </c>
    </row>
    <row r="38" spans="3:7">
      <c r="C38" s="14" t="s">
        <v>2</v>
      </c>
    </row>
    <row r="39" spans="3:7">
      <c r="C39" t="str">
        <f>C18</f>
        <v>Annabelle</v>
      </c>
      <c r="D39" t="str">
        <f>D18</f>
        <v>Lee</v>
      </c>
      <c r="E39" t="str">
        <f>E18</f>
        <v>Wessex Wyvern MPC</v>
      </c>
      <c r="F39" s="11">
        <f>F18</f>
        <v>2.893634259259259E-3</v>
      </c>
      <c r="G39" s="14">
        <v>2</v>
      </c>
    </row>
    <row r="40" spans="3:7">
      <c r="C40" t="str">
        <f>C21</f>
        <v>Daisy</v>
      </c>
      <c r="D40" t="str">
        <f>D21</f>
        <v>Gibbons</v>
      </c>
      <c r="E40" t="str">
        <f>E21</f>
        <v>Wessex Wyvern MPC</v>
      </c>
      <c r="F40" s="11">
        <f>F21</f>
        <v>3.0021990740740738E-3</v>
      </c>
    </row>
    <row r="41" spans="3:7">
      <c r="C41" t="str">
        <f>C24</f>
        <v>Sophie</v>
      </c>
      <c r="D41" t="str">
        <f>D24</f>
        <v>Gent</v>
      </c>
      <c r="E41" t="str">
        <f>E24</f>
        <v>Wessex Wyvern MPC</v>
      </c>
      <c r="F41" s="11">
        <f>F24</f>
        <v>3.2075231481481481E-3</v>
      </c>
    </row>
    <row r="42" spans="3:7">
      <c r="F42" s="11">
        <f>SUM(F39:F41)</f>
        <v>9.1033564814814814E-3</v>
      </c>
    </row>
    <row r="44" spans="3:7">
      <c r="C44" s="14" t="s">
        <v>102</v>
      </c>
    </row>
    <row r="45" spans="3:7">
      <c r="C45" t="str">
        <f>C22</f>
        <v>Arden</v>
      </c>
      <c r="D45" t="str">
        <f>D22</f>
        <v>Ramirez</v>
      </c>
      <c r="E45" t="str">
        <f>E22</f>
        <v>Leweston Pentathlon Academy</v>
      </c>
      <c r="F45" s="11">
        <f>F22</f>
        <v>3.0893518518518522E-3</v>
      </c>
      <c r="G45" s="14">
        <v>3</v>
      </c>
    </row>
    <row r="46" spans="3:7">
      <c r="C46" t="str">
        <f>C23</f>
        <v>Eva</v>
      </c>
      <c r="D46" t="str">
        <f>D23</f>
        <v>Thomas</v>
      </c>
      <c r="E46" t="str">
        <f>E23</f>
        <v>Leweston Pentathlon Academy</v>
      </c>
      <c r="F46" s="11">
        <f>F23</f>
        <v>3.1059027777777782E-3</v>
      </c>
    </row>
    <row r="47" spans="3:7">
      <c r="C47" t="str">
        <f>C26</f>
        <v>Amelie</v>
      </c>
      <c r="D47" t="str">
        <f>D26</f>
        <v>Williams</v>
      </c>
      <c r="E47" t="str">
        <f>E26</f>
        <v>Leweston Pentathlon Academy</v>
      </c>
      <c r="F47" s="11">
        <f>F26</f>
        <v>3.6547453703703703E-3</v>
      </c>
    </row>
    <row r="48" spans="3:7">
      <c r="F48" s="11">
        <f>SUM(F45:F47)</f>
        <v>9.8500000000000011E-3</v>
      </c>
    </row>
  </sheetData>
  <pageMargins left="0.7" right="0.7" top="0.75" bottom="0.75" header="0.3" footer="0.3"/>
  <pageSetup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7989-CBC0-4DE8-9BC9-7E8BB8CCA0CA}">
  <dimension ref="A2:G47"/>
  <sheetViews>
    <sheetView topLeftCell="A11" workbookViewId="0">
      <selection activeCell="G16" sqref="G16"/>
    </sheetView>
  </sheetViews>
  <sheetFormatPr defaultRowHeight="14.5"/>
  <cols>
    <col min="2" max="2" width="13.6328125" customWidth="1"/>
    <col min="3" max="3" width="15" customWidth="1"/>
    <col min="4" max="4" width="14.08984375" customWidth="1"/>
    <col min="5" max="5" width="39.54296875" customWidth="1"/>
    <col min="6" max="6" width="8.7265625" style="11"/>
  </cols>
  <sheetData>
    <row r="2" spans="1:6">
      <c r="A2">
        <v>5</v>
      </c>
      <c r="B2" t="str">
        <f>VLOOKUP($A2,Competitors!$A$103:$E$117,4,FALSE)</f>
        <v>Under 13 Boys</v>
      </c>
      <c r="C2" t="str">
        <f>VLOOKUP($A2,Competitors!$A$103:$E$117,2,FALSE)</f>
        <v>Callum</v>
      </c>
      <c r="D2" t="str">
        <f>VLOOKUP($A2,Competitors!$A$103:$E$117,3,FALSE)</f>
        <v>Le Roux</v>
      </c>
      <c r="E2" t="str">
        <f>VLOOKUP($A2,Competitors!$A$103:$E$117,5,FALSE)</f>
        <v>Wessex Wyvern MPC</v>
      </c>
      <c r="F2" s="12">
        <v>3.6223379629629635E-3</v>
      </c>
    </row>
    <row r="3" spans="1:6">
      <c r="A3">
        <v>2</v>
      </c>
      <c r="B3" t="str">
        <f>VLOOKUP($A3,Competitors!$A$103:$E$117,4,FALSE)</f>
        <v>Under 13 Boys</v>
      </c>
      <c r="C3" t="str">
        <f>VLOOKUP($A3,Competitors!$A$103:$E$117,2,FALSE)</f>
        <v>Declan</v>
      </c>
      <c r="D3" t="str">
        <f>VLOOKUP($A3,Competitors!$A$103:$E$117,3,FALSE)</f>
        <v>O Connell</v>
      </c>
      <c r="E3" t="str">
        <f>VLOOKUP($A3,Competitors!$A$103:$E$117,5,FALSE)</f>
        <v>Wessex Wyvern MPC</v>
      </c>
      <c r="F3" s="12">
        <v>3.8545138888888887E-3</v>
      </c>
    </row>
    <row r="4" spans="1:6">
      <c r="A4">
        <v>6</v>
      </c>
      <c r="B4" t="str">
        <f>VLOOKUP($A4,Competitors!$A$103:$E$117,4,FALSE)</f>
        <v>Under 13 Boys</v>
      </c>
      <c r="C4" t="str">
        <f>VLOOKUP($A4,Competitors!$A$103:$E$117,2,FALSE)</f>
        <v>William</v>
      </c>
      <c r="D4" t="str">
        <f>VLOOKUP($A4,Competitors!$A$103:$E$117,3,FALSE)</f>
        <v>Sim</v>
      </c>
      <c r="E4" t="str">
        <f>VLOOKUP($A4,Competitors!$A$103:$E$117,5,FALSE)</f>
        <v>Monkton Combe Pentathlon</v>
      </c>
      <c r="F4" s="12">
        <v>3.8723379629629628E-3</v>
      </c>
    </row>
    <row r="5" spans="1:6">
      <c r="A5">
        <v>12</v>
      </c>
      <c r="B5" t="str">
        <f>VLOOKUP($A5,Competitors!$A$103:$E$117,4,FALSE)</f>
        <v>Under 13 Boys</v>
      </c>
      <c r="C5" t="str">
        <f>VLOOKUP($A5,Competitors!$A$103:$E$117,2,FALSE)</f>
        <v>Aarav</v>
      </c>
      <c r="D5" t="str">
        <f>VLOOKUP($A5,Competitors!$A$103:$E$117,3,FALSE)</f>
        <v>Shah</v>
      </c>
      <c r="E5" t="str">
        <f>VLOOKUP($A5,Competitors!$A$103:$E$117,5,FALSE)</f>
        <v>Warriors Pentathlon &amp; Athletic Club</v>
      </c>
      <c r="F5" s="12">
        <v>3.9712962962962966E-3</v>
      </c>
    </row>
    <row r="6" spans="1:6">
      <c r="A6">
        <v>3</v>
      </c>
      <c r="B6" t="str">
        <f>VLOOKUP($A6,Competitors!$A$103:$E$117,4,FALSE)</f>
        <v>Under 13 Boys</v>
      </c>
      <c r="C6" t="str">
        <f>VLOOKUP($A6,Competitors!$A$103:$E$117,2,FALSE)</f>
        <v>Pip</v>
      </c>
      <c r="D6" t="str">
        <f>VLOOKUP($A6,Competitors!$A$103:$E$117,3,FALSE)</f>
        <v>Barlow</v>
      </c>
      <c r="E6" t="str">
        <f>VLOOKUP($A6,Competitors!$A$103:$E$117,5,FALSE)</f>
        <v>Leweston Pentathlon Academy</v>
      </c>
      <c r="F6" s="12">
        <v>4.092592592592593E-3</v>
      </c>
    </row>
    <row r="7" spans="1:6">
      <c r="A7">
        <v>4</v>
      </c>
      <c r="B7" t="str">
        <f>VLOOKUP($A7,Competitors!$A$103:$E$117,4,FALSE)</f>
        <v>Under 13 Boys</v>
      </c>
      <c r="C7" t="str">
        <f>VLOOKUP($A7,Competitors!$A$103:$E$117,2,FALSE)</f>
        <v>Dylan</v>
      </c>
      <c r="D7" t="str">
        <f>VLOOKUP($A7,Competitors!$A$103:$E$117,3,FALSE)</f>
        <v>May-John</v>
      </c>
      <c r="E7" t="str">
        <f>VLOOKUP($A7,Competitors!$A$103:$E$117,5,FALSE)</f>
        <v>Wessex Wyvern MPC</v>
      </c>
      <c r="F7" s="12">
        <v>4.0990740740740736E-3</v>
      </c>
    </row>
    <row r="8" spans="1:6">
      <c r="A8">
        <v>15</v>
      </c>
      <c r="B8" t="str">
        <f>VLOOKUP($A8,Competitors!$A$103:$E$117,4,FALSE)</f>
        <v>Under 13 Boys</v>
      </c>
      <c r="C8" t="str">
        <f>VLOOKUP($A8,Competitors!$A$103:$E$117,2,FALSE)</f>
        <v>Henry</v>
      </c>
      <c r="D8" t="str">
        <f>VLOOKUP($A8,Competitors!$A$103:$E$117,3,FALSE)</f>
        <v>Cheung</v>
      </c>
      <c r="E8" t="str">
        <f>VLOOKUP($A8,Competitors!$A$103:$E$117,5,FALSE)</f>
        <v>Leweston Pentathlon Academy</v>
      </c>
      <c r="F8" s="12">
        <v>4.1126157407407405E-3</v>
      </c>
    </row>
    <row r="9" spans="1:6">
      <c r="A9">
        <v>8</v>
      </c>
      <c r="B9" t="str">
        <f>VLOOKUP($A9,Competitors!$A$103:$E$117,4,FALSE)</f>
        <v>Under 13 Boys</v>
      </c>
      <c r="C9" t="str">
        <f>VLOOKUP($A9,Competitors!$A$103:$E$117,2,FALSE)</f>
        <v>Rufus</v>
      </c>
      <c r="D9" t="str">
        <f>VLOOKUP($A9,Competitors!$A$103:$E$117,3,FALSE)</f>
        <v>Pardoe</v>
      </c>
      <c r="E9" t="str">
        <f>VLOOKUP($A9,Competitors!$A$103:$E$117,5,FALSE)</f>
        <v>Unaffiliated</v>
      </c>
      <c r="F9" s="12">
        <v>4.2307870370370372E-3</v>
      </c>
    </row>
    <row r="10" spans="1:6">
      <c r="A10">
        <v>1</v>
      </c>
      <c r="B10" t="str">
        <f>VLOOKUP($A10,Competitors!$A$103:$E$117,4,FALSE)</f>
        <v>Under 13 Boys</v>
      </c>
      <c r="C10" t="str">
        <f>VLOOKUP($A10,Competitors!$A$103:$E$117,2,FALSE)</f>
        <v>Ewan</v>
      </c>
      <c r="D10" t="str">
        <f>VLOOKUP($A10,Competitors!$A$103:$E$117,3,FALSE)</f>
        <v>Borthwick</v>
      </c>
      <c r="E10" t="str">
        <f>VLOOKUP($A10,Competitors!$A$103:$E$117,5,FALSE)</f>
        <v>Unaffiliated</v>
      </c>
      <c r="F10" s="12">
        <v>4.246180555555556E-3</v>
      </c>
    </row>
    <row r="11" spans="1:6">
      <c r="A11">
        <v>7</v>
      </c>
      <c r="B11" t="str">
        <f>VLOOKUP($A11,Competitors!$A$103:$E$117,4,FALSE)</f>
        <v>Under 13 Boys</v>
      </c>
      <c r="C11" t="str">
        <f>VLOOKUP($A11,Competitors!$A$103:$E$117,2,FALSE)</f>
        <v>Hugh</v>
      </c>
      <c r="D11" t="str">
        <f>VLOOKUP($A11,Competitors!$A$103:$E$117,3,FALSE)</f>
        <v>Garfield</v>
      </c>
      <c r="E11" t="str">
        <f>VLOOKUP($A11,Competitors!$A$103:$E$117,5,FALSE)</f>
        <v>Wessex Wyvern MPC</v>
      </c>
      <c r="F11" s="12">
        <v>4.3582175925925924E-3</v>
      </c>
    </row>
    <row r="12" spans="1:6">
      <c r="A12">
        <v>11</v>
      </c>
      <c r="B12" t="str">
        <f>VLOOKUP($A12,Competitors!$A$103:$E$117,4,FALSE)</f>
        <v>Under 13 Boys</v>
      </c>
      <c r="C12" t="str">
        <f>VLOOKUP($A12,Competitors!$A$103:$E$117,2,FALSE)</f>
        <v>William</v>
      </c>
      <c r="D12" t="str">
        <f>VLOOKUP($A12,Competitors!$A$103:$E$117,3,FALSE)</f>
        <v>Mackintosh</v>
      </c>
      <c r="E12" t="str">
        <f>VLOOKUP($A12,Competitors!$A$103:$E$117,5,FALSE)</f>
        <v>Leweston Pentathlon Academy</v>
      </c>
      <c r="F12" s="12">
        <v>4.4770833333333329E-3</v>
      </c>
    </row>
    <row r="13" spans="1:6">
      <c r="A13">
        <v>13</v>
      </c>
      <c r="B13" t="str">
        <f>VLOOKUP($A13,Competitors!$A$103:$E$117,4,FALSE)</f>
        <v>Under 13 Boys</v>
      </c>
      <c r="C13" t="str">
        <f>VLOOKUP($A13,Competitors!$A$103:$E$117,2,FALSE)</f>
        <v>Hugo</v>
      </c>
      <c r="D13" t="str">
        <f>VLOOKUP($A13,Competitors!$A$103:$E$117,3,FALSE)</f>
        <v>Dickens</v>
      </c>
      <c r="E13" t="str">
        <f>VLOOKUP($A13,Competitors!$A$103:$E$117,5,FALSE)</f>
        <v>Unaffiliated</v>
      </c>
      <c r="F13" s="12">
        <v>4.712384259259259E-3</v>
      </c>
    </row>
    <row r="14" spans="1:6">
      <c r="A14">
        <v>9</v>
      </c>
      <c r="B14" t="str">
        <f>VLOOKUP($A14,Competitors!$A$103:$E$117,4,FALSE)</f>
        <v>Under 13 Boys</v>
      </c>
      <c r="C14" t="str">
        <f>VLOOKUP($A14,Competitors!$A$103:$E$117,2,FALSE)</f>
        <v>Riley</v>
      </c>
      <c r="D14" t="str">
        <f>VLOOKUP($A14,Competitors!$A$103:$E$117,3,FALSE)</f>
        <v>Ashurst</v>
      </c>
      <c r="E14" t="str">
        <f>VLOOKUP($A14,Competitors!$A$103:$E$117,5,FALSE)</f>
        <v>Wessex Wyvern MPC</v>
      </c>
      <c r="F14" s="12">
        <v>5.7343749999999999E-3</v>
      </c>
    </row>
    <row r="15" spans="1:6">
      <c r="A15">
        <v>10</v>
      </c>
      <c r="B15" t="str">
        <f>VLOOKUP($A15,Competitors!$A$103:$E$117,4,FALSE)</f>
        <v>Under 13 Boys</v>
      </c>
      <c r="C15" t="str">
        <f>VLOOKUP($A15,Competitors!$A$103:$E$117,2,FALSE)</f>
        <v>Devon</v>
      </c>
      <c r="D15" t="str">
        <f>VLOOKUP($A15,Competitors!$A$103:$E$117,3,FALSE)</f>
        <v>Turner-Clarke</v>
      </c>
      <c r="E15" t="str">
        <f>VLOOKUP($A15,Competitors!$A$103:$E$117,5,FALSE)</f>
        <v>Unaffiliated</v>
      </c>
      <c r="F15" s="12" t="s">
        <v>267</v>
      </c>
    </row>
    <row r="16" spans="1:6">
      <c r="A16">
        <v>14</v>
      </c>
      <c r="B16" t="str">
        <f>VLOOKUP($A16,Competitors!$A$103:$E$117,4,FALSE)</f>
        <v>Under 13 Boys</v>
      </c>
      <c r="C16" t="str">
        <f>VLOOKUP($A16,Competitors!$A$103:$E$117,2,FALSE)</f>
        <v>Maison</v>
      </c>
      <c r="D16" t="str">
        <f>VLOOKUP($A16,Competitors!$A$103:$E$117,3,FALSE)</f>
        <v>Jennings Orr</v>
      </c>
      <c r="E16" t="str">
        <f>VLOOKUP($A16,Competitors!$A$103:$E$117,5,FALSE)</f>
        <v>Leweston Pentathlon Academy</v>
      </c>
      <c r="F16" s="12" t="s">
        <v>267</v>
      </c>
    </row>
    <row r="17" spans="1:7">
      <c r="F17" s="12"/>
    </row>
    <row r="18" spans="1:7">
      <c r="A18" s="14" t="s">
        <v>42</v>
      </c>
      <c r="F18" s="12"/>
    </row>
    <row r="20" spans="1:7">
      <c r="A20" cm="1">
        <f t="array" ref="A20:F34">_xlfn._xlws.FILTER($A$2:$F$16,$B$2:$B$16=A18)</f>
        <v>5</v>
      </c>
      <c r="B20" t="str">
        <v>Under 13 Boys</v>
      </c>
      <c r="C20" t="str">
        <v>Callum</v>
      </c>
      <c r="D20" t="str">
        <v>Le Roux</v>
      </c>
      <c r="E20" t="str">
        <v>Wessex Wyvern MPC</v>
      </c>
      <c r="F20" s="12">
        <v>3.6223379629629635E-3</v>
      </c>
      <c r="G20" s="14">
        <v>1</v>
      </c>
    </row>
    <row r="21" spans="1:7">
      <c r="A21">
        <v>2</v>
      </c>
      <c r="B21" t="str">
        <v>Under 13 Boys</v>
      </c>
      <c r="C21" t="str">
        <v>Declan</v>
      </c>
      <c r="D21" t="str">
        <v>O Connell</v>
      </c>
      <c r="E21" t="str">
        <v>Wessex Wyvern MPC</v>
      </c>
      <c r="F21" s="12">
        <v>3.8545138888888887E-3</v>
      </c>
      <c r="G21" s="14">
        <v>2</v>
      </c>
    </row>
    <row r="22" spans="1:7">
      <c r="A22">
        <v>6</v>
      </c>
      <c r="B22" t="str">
        <v>Under 13 Boys</v>
      </c>
      <c r="C22" t="str">
        <v>William</v>
      </c>
      <c r="D22" t="str">
        <v>Sim</v>
      </c>
      <c r="E22" t="str">
        <v>Monkton Combe Pentathlon</v>
      </c>
      <c r="F22" s="12">
        <v>3.8723379629629628E-3</v>
      </c>
      <c r="G22" s="14">
        <v>3</v>
      </c>
    </row>
    <row r="23" spans="1:7">
      <c r="A23">
        <v>12</v>
      </c>
      <c r="B23" t="str">
        <v>Under 13 Boys</v>
      </c>
      <c r="C23" t="str">
        <v>Aarav</v>
      </c>
      <c r="D23" t="str">
        <v>Shah</v>
      </c>
      <c r="E23" t="str">
        <v>Warriors Pentathlon &amp; Athletic Club</v>
      </c>
      <c r="F23" s="12">
        <v>3.9712962962962966E-3</v>
      </c>
      <c r="G23" s="4">
        <v>4</v>
      </c>
    </row>
    <row r="24" spans="1:7">
      <c r="A24">
        <v>3</v>
      </c>
      <c r="B24" t="str">
        <v>Under 13 Boys</v>
      </c>
      <c r="C24" t="str">
        <v>Pip</v>
      </c>
      <c r="D24" t="str">
        <v>Barlow</v>
      </c>
      <c r="E24" t="str">
        <v>Leweston Pentathlon Academy</v>
      </c>
      <c r="F24" s="12">
        <v>4.092592592592593E-3</v>
      </c>
      <c r="G24" s="4">
        <v>5</v>
      </c>
    </row>
    <row r="25" spans="1:7">
      <c r="A25">
        <v>4</v>
      </c>
      <c r="B25" t="str">
        <v>Under 13 Boys</v>
      </c>
      <c r="C25" t="str">
        <v>Dylan</v>
      </c>
      <c r="D25" t="str">
        <v>May-John</v>
      </c>
      <c r="E25" t="str">
        <v>Wessex Wyvern MPC</v>
      </c>
      <c r="F25" s="12">
        <v>4.0990740740740736E-3</v>
      </c>
      <c r="G25" s="4">
        <v>6</v>
      </c>
    </row>
    <row r="26" spans="1:7">
      <c r="A26">
        <v>15</v>
      </c>
      <c r="B26" t="str">
        <v>Under 13 Boys</v>
      </c>
      <c r="C26" t="str">
        <v>Henry</v>
      </c>
      <c r="D26" t="str">
        <v>Cheung</v>
      </c>
      <c r="E26" t="str">
        <v>Leweston Pentathlon Academy</v>
      </c>
      <c r="F26" s="12">
        <v>4.1126157407407405E-3</v>
      </c>
      <c r="G26" s="4">
        <v>7</v>
      </c>
    </row>
    <row r="27" spans="1:7">
      <c r="A27">
        <v>8</v>
      </c>
      <c r="B27" t="str">
        <v>Under 13 Boys</v>
      </c>
      <c r="C27" t="str">
        <v>Rufus</v>
      </c>
      <c r="D27" t="str">
        <v>Pardoe</v>
      </c>
      <c r="E27" t="str">
        <v>Unaffiliated</v>
      </c>
      <c r="F27" s="12">
        <v>4.2307870370370372E-3</v>
      </c>
      <c r="G27" s="4">
        <v>8</v>
      </c>
    </row>
    <row r="28" spans="1:7">
      <c r="A28">
        <v>1</v>
      </c>
      <c r="B28" t="str">
        <v>Under 13 Boys</v>
      </c>
      <c r="C28" t="str">
        <v>Ewan</v>
      </c>
      <c r="D28" t="str">
        <v>Borthwick</v>
      </c>
      <c r="E28" t="str">
        <v>Unaffiliated</v>
      </c>
      <c r="F28" s="12">
        <v>4.246180555555556E-3</v>
      </c>
      <c r="G28" s="4">
        <v>9</v>
      </c>
    </row>
    <row r="29" spans="1:7">
      <c r="A29">
        <v>7</v>
      </c>
      <c r="B29" t="str">
        <v>Under 13 Boys</v>
      </c>
      <c r="C29" t="str">
        <v>Hugh</v>
      </c>
      <c r="D29" t="str">
        <v>Garfield</v>
      </c>
      <c r="E29" t="str">
        <v>Wessex Wyvern MPC</v>
      </c>
      <c r="F29" s="12">
        <v>4.3582175925925924E-3</v>
      </c>
      <c r="G29" s="4">
        <v>10</v>
      </c>
    </row>
    <row r="30" spans="1:7">
      <c r="A30">
        <v>11</v>
      </c>
      <c r="B30" t="str">
        <v>Under 13 Boys</v>
      </c>
      <c r="C30" t="str">
        <v>William</v>
      </c>
      <c r="D30" t="str">
        <v>Mackintosh</v>
      </c>
      <c r="E30" t="str">
        <v>Leweston Pentathlon Academy</v>
      </c>
      <c r="F30" s="12">
        <v>4.4770833333333329E-3</v>
      </c>
      <c r="G30" s="4">
        <v>11</v>
      </c>
    </row>
    <row r="31" spans="1:7">
      <c r="A31">
        <v>13</v>
      </c>
      <c r="B31" t="str">
        <v>Under 13 Boys</v>
      </c>
      <c r="C31" t="str">
        <v>Hugo</v>
      </c>
      <c r="D31" t="str">
        <v>Dickens</v>
      </c>
      <c r="E31" t="str">
        <v>Unaffiliated</v>
      </c>
      <c r="F31" s="12">
        <v>4.712384259259259E-3</v>
      </c>
      <c r="G31" s="4">
        <v>12</v>
      </c>
    </row>
    <row r="32" spans="1:7">
      <c r="A32">
        <v>9</v>
      </c>
      <c r="B32" t="str">
        <v>Under 13 Boys</v>
      </c>
      <c r="C32" t="str">
        <v>Riley</v>
      </c>
      <c r="D32" t="str">
        <v>Ashurst</v>
      </c>
      <c r="E32" t="str">
        <v>Wessex Wyvern MPC</v>
      </c>
      <c r="F32" s="12">
        <v>5.7343749999999999E-3</v>
      </c>
      <c r="G32" s="4">
        <v>13</v>
      </c>
    </row>
    <row r="33" spans="1:7">
      <c r="A33">
        <v>10</v>
      </c>
      <c r="B33" t="str">
        <v>Under 13 Boys</v>
      </c>
      <c r="C33" t="str">
        <v>Devon</v>
      </c>
      <c r="D33" t="str">
        <v>Turner-Clarke</v>
      </c>
      <c r="E33" t="str">
        <v>Unaffiliated</v>
      </c>
      <c r="F33" s="11" t="str">
        <v>DNS</v>
      </c>
      <c r="G33" s="4"/>
    </row>
    <row r="34" spans="1:7">
      <c r="A34">
        <v>14</v>
      </c>
      <c r="B34" t="str">
        <v>Under 13 Boys</v>
      </c>
      <c r="C34" t="str">
        <v>Maison</v>
      </c>
      <c r="D34" t="str">
        <v>Jennings Orr</v>
      </c>
      <c r="E34" t="str">
        <v>Leweston Pentathlon Academy</v>
      </c>
      <c r="F34" s="11" t="str">
        <v>DNS</v>
      </c>
      <c r="G34" s="4"/>
    </row>
    <row r="35" spans="1:7">
      <c r="G35" s="4"/>
    </row>
    <row r="36" spans="1:7">
      <c r="C36" s="14" t="s">
        <v>4</v>
      </c>
    </row>
    <row r="38" spans="1:7">
      <c r="C38" s="14" t="s">
        <v>61</v>
      </c>
    </row>
    <row r="39" spans="1:7">
      <c r="C39" t="str">
        <f>C20</f>
        <v>Callum</v>
      </c>
      <c r="D39" t="str">
        <f t="shared" ref="D39:F39" si="0">D20</f>
        <v>Le Roux</v>
      </c>
      <c r="E39" t="str">
        <f t="shared" si="0"/>
        <v>Wessex Wyvern MPC</v>
      </c>
      <c r="F39" s="11">
        <f t="shared" si="0"/>
        <v>3.6223379629629635E-3</v>
      </c>
      <c r="G39" s="14">
        <v>1</v>
      </c>
    </row>
    <row r="40" spans="1:7">
      <c r="C40" t="str">
        <f>C21</f>
        <v>Declan</v>
      </c>
      <c r="D40" t="str">
        <f t="shared" ref="D40:F40" si="1">D21</f>
        <v>O Connell</v>
      </c>
      <c r="E40" t="str">
        <f t="shared" si="1"/>
        <v>Wessex Wyvern MPC</v>
      </c>
      <c r="F40" s="11">
        <f t="shared" si="1"/>
        <v>3.8545138888888887E-3</v>
      </c>
    </row>
    <row r="41" spans="1:7">
      <c r="C41" t="str">
        <f>C25</f>
        <v>Dylan</v>
      </c>
      <c r="D41" t="str">
        <f t="shared" ref="D41:F41" si="2">D25</f>
        <v>May-John</v>
      </c>
      <c r="E41" t="str">
        <f t="shared" si="2"/>
        <v>Wessex Wyvern MPC</v>
      </c>
      <c r="F41" s="11">
        <f t="shared" si="2"/>
        <v>4.0990740740740736E-3</v>
      </c>
    </row>
    <row r="42" spans="1:7">
      <c r="F42" s="11">
        <f>SUM(F39:F41)</f>
        <v>1.1575925925925927E-2</v>
      </c>
    </row>
    <row r="43" spans="1:7">
      <c r="C43" s="14" t="s">
        <v>209</v>
      </c>
    </row>
    <row r="44" spans="1:7">
      <c r="C44" t="str">
        <f>C24</f>
        <v>Pip</v>
      </c>
      <c r="D44" t="str">
        <f t="shared" ref="D44:F44" si="3">D24</f>
        <v>Barlow</v>
      </c>
      <c r="E44" t="str">
        <f t="shared" si="3"/>
        <v>Leweston Pentathlon Academy</v>
      </c>
      <c r="F44" s="11">
        <f t="shared" si="3"/>
        <v>4.092592592592593E-3</v>
      </c>
      <c r="G44" s="14">
        <v>2</v>
      </c>
    </row>
    <row r="45" spans="1:7">
      <c r="C45" t="str">
        <f>C26</f>
        <v>Henry</v>
      </c>
      <c r="D45" t="str">
        <f t="shared" ref="D45:F45" si="4">D26</f>
        <v>Cheung</v>
      </c>
      <c r="E45" t="str">
        <f t="shared" si="4"/>
        <v>Leweston Pentathlon Academy</v>
      </c>
      <c r="F45" s="11">
        <f t="shared" si="4"/>
        <v>4.1126157407407405E-3</v>
      </c>
    </row>
    <row r="46" spans="1:7">
      <c r="C46" t="str">
        <f>C30</f>
        <v>William</v>
      </c>
      <c r="D46" t="str">
        <f t="shared" ref="D46:F46" si="5">D30</f>
        <v>Mackintosh</v>
      </c>
      <c r="E46" t="str">
        <f t="shared" si="5"/>
        <v>Leweston Pentathlon Academy</v>
      </c>
      <c r="F46" s="11">
        <f t="shared" si="5"/>
        <v>4.4770833333333329E-3</v>
      </c>
    </row>
    <row r="47" spans="1:7">
      <c r="F47" s="11">
        <f>SUM(F44:F46)</f>
        <v>1.2682291666666666E-2</v>
      </c>
    </row>
  </sheetData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355C-0948-4303-B06E-2C9F735E4B18}">
  <sheetPr>
    <pageSetUpPr fitToPage="1"/>
  </sheetPr>
  <dimension ref="A1:G40"/>
  <sheetViews>
    <sheetView workbookViewId="0">
      <selection activeCell="G13" sqref="G13"/>
    </sheetView>
  </sheetViews>
  <sheetFormatPr defaultRowHeight="14.5"/>
  <cols>
    <col min="2" max="2" width="13.6328125" customWidth="1"/>
    <col min="3" max="3" width="13" customWidth="1"/>
    <col min="4" max="4" width="16.453125" customWidth="1"/>
    <col min="5" max="5" width="39.1796875" customWidth="1"/>
    <col min="6" max="6" width="8.7265625" style="11"/>
  </cols>
  <sheetData>
    <row r="1" spans="1:6">
      <c r="A1" s="4" t="s">
        <v>5</v>
      </c>
    </row>
    <row r="2" spans="1:6">
      <c r="A2">
        <v>10</v>
      </c>
      <c r="B2" t="str">
        <f>VLOOKUP($A2,Competitors!$A$121:$E$132,4,FALSE)</f>
        <v>Under 13 Girls</v>
      </c>
      <c r="C2" t="str">
        <f>VLOOKUP($A2,Competitors!$A$121:$E$132,2,FALSE)</f>
        <v>Bella</v>
      </c>
      <c r="D2" t="str">
        <f>VLOOKUP($A2,Competitors!$A$121:$E$132,3,FALSE)</f>
        <v>Gurung</v>
      </c>
      <c r="E2" t="str">
        <f>VLOOKUP($A2,Competitors!$A$121:$E$132,5,FALSE)</f>
        <v>Leweston Pentathlon Academy</v>
      </c>
      <c r="F2" s="12">
        <v>3.8517361111111113E-3</v>
      </c>
    </row>
    <row r="3" spans="1:6">
      <c r="A3">
        <v>5</v>
      </c>
      <c r="B3" t="str">
        <f>VLOOKUP($A3,Competitors!$A$121:$E$132,4,FALSE)</f>
        <v>Under 13 Girls</v>
      </c>
      <c r="C3" t="str">
        <f>VLOOKUP($A3,Competitors!$A$121:$E$132,2,FALSE)</f>
        <v>Elizabeth</v>
      </c>
      <c r="D3" t="str">
        <f>VLOOKUP($A3,Competitors!$A$121:$E$132,3,FALSE)</f>
        <v>Doggrell</v>
      </c>
      <c r="E3" t="str">
        <f>VLOOKUP($A3,Competitors!$A$121:$E$132,5,FALSE)</f>
        <v>Leweston Pentathlon Academy</v>
      </c>
      <c r="F3" s="12">
        <v>4.0636574074074073E-3</v>
      </c>
    </row>
    <row r="4" spans="1:6">
      <c r="A4">
        <v>4</v>
      </c>
      <c r="B4" t="str">
        <f>VLOOKUP($A4,Competitors!$A$121:$E$132,4,FALSE)</f>
        <v>Under 13 Girls</v>
      </c>
      <c r="C4" t="str">
        <f>VLOOKUP($A4,Competitors!$A$121:$E$132,2,FALSE)</f>
        <v>Charlotte</v>
      </c>
      <c r="D4" t="str">
        <f>VLOOKUP($A4,Competitors!$A$121:$E$132,3,FALSE)</f>
        <v>Osborn</v>
      </c>
      <c r="E4" t="str">
        <f>VLOOKUP($A4,Competitors!$A$121:$E$132,5,FALSE)</f>
        <v>Monkton Combe Pentathlon</v>
      </c>
      <c r="F4" s="12">
        <v>4.0915509259259256E-3</v>
      </c>
    </row>
    <row r="5" spans="1:6">
      <c r="A5">
        <v>2</v>
      </c>
      <c r="B5" t="str">
        <f>VLOOKUP($A5,Competitors!$A$121:$E$132,4,FALSE)</f>
        <v>Under 13 Girls</v>
      </c>
      <c r="C5" t="str">
        <f>VLOOKUP($A5,Competitors!$A$121:$E$132,2,FALSE)</f>
        <v>Neve</v>
      </c>
      <c r="D5" t="str">
        <f>VLOOKUP($A5,Competitors!$A$121:$E$132,3,FALSE)</f>
        <v>Corthorn</v>
      </c>
      <c r="E5" t="str">
        <f>VLOOKUP($A5,Competitors!$A$121:$E$132,5,FALSE)</f>
        <v>Leweston Pentathlon Academy</v>
      </c>
      <c r="F5" s="12">
        <v>4.1384259259259256E-3</v>
      </c>
    </row>
    <row r="6" spans="1:6">
      <c r="A6">
        <v>6</v>
      </c>
      <c r="B6" t="str">
        <f>VLOOKUP($A6,Competitors!$A$121:$E$132,4,FALSE)</f>
        <v>Under 13 Girls</v>
      </c>
      <c r="C6" t="str">
        <f>VLOOKUP($A6,Competitors!$A$121:$E$132,2,FALSE)</f>
        <v>Grace</v>
      </c>
      <c r="D6" t="str">
        <f>VLOOKUP($A6,Competitors!$A$121:$E$132,3,FALSE)</f>
        <v>Speyers</v>
      </c>
      <c r="E6" t="str">
        <f>VLOOKUP($A6,Competitors!$A$121:$E$132,5,FALSE)</f>
        <v>Millfield School (Prep and Snr)</v>
      </c>
      <c r="F6" s="12">
        <v>4.222453703703704E-3</v>
      </c>
    </row>
    <row r="7" spans="1:6">
      <c r="A7">
        <v>3</v>
      </c>
      <c r="B7" t="str">
        <f>VLOOKUP($A7,Competitors!$A$121:$E$132,4,FALSE)</f>
        <v>Under 13 Girls</v>
      </c>
      <c r="C7" t="str">
        <f>VLOOKUP($A7,Competitors!$A$121:$E$132,2,FALSE)</f>
        <v>Sophie</v>
      </c>
      <c r="D7" t="str">
        <f>VLOOKUP($A7,Competitors!$A$121:$E$132,3,FALSE)</f>
        <v>Neil</v>
      </c>
      <c r="E7" t="str">
        <f>VLOOKUP($A7,Competitors!$A$121:$E$132,5,FALSE)</f>
        <v>Wessex Wyvern MPC</v>
      </c>
      <c r="F7" s="12">
        <v>4.2391203703703705E-3</v>
      </c>
    </row>
    <row r="8" spans="1:6">
      <c r="A8">
        <v>1</v>
      </c>
      <c r="B8" t="str">
        <f>VLOOKUP($A8,Competitors!$A$121:$E$132,4,FALSE)</f>
        <v>Under 13 Girls</v>
      </c>
      <c r="C8" t="str">
        <f>VLOOKUP($A8,Competitors!$A$121:$E$132,2,FALSE)</f>
        <v>Elizabeth</v>
      </c>
      <c r="D8" t="str">
        <f>VLOOKUP($A8,Competitors!$A$121:$E$132,3,FALSE)</f>
        <v>Lee</v>
      </c>
      <c r="E8" t="str">
        <f>VLOOKUP($A8,Competitors!$A$121:$E$132,5,FALSE)</f>
        <v>Wessex Wyvern MPC</v>
      </c>
      <c r="F8" s="12">
        <v>4.2592592592592595E-3</v>
      </c>
    </row>
    <row r="9" spans="1:6">
      <c r="A9">
        <v>11</v>
      </c>
      <c r="B9" t="str">
        <f>VLOOKUP($A9,Competitors!$A$121:$E$132,4,FALSE)</f>
        <v>Under 13 Girls</v>
      </c>
      <c r="C9" t="str">
        <f>VLOOKUP($A9,Competitors!$A$121:$E$132,2,FALSE)</f>
        <v>Milly</v>
      </c>
      <c r="D9" t="str">
        <f>VLOOKUP($A9,Competitors!$A$121:$E$132,3,FALSE)</f>
        <v>Airey</v>
      </c>
      <c r="E9" t="str">
        <f>VLOOKUP($A9,Competitors!$A$121:$E$132,5,FALSE)</f>
        <v>Warriors Pentathlon &amp; Athletic Club</v>
      </c>
      <c r="F9" s="12">
        <v>4.4190972222222218E-3</v>
      </c>
    </row>
    <row r="10" spans="1:6">
      <c r="A10">
        <v>8</v>
      </c>
      <c r="B10" t="str">
        <f>VLOOKUP($A10,Competitors!$A$121:$E$132,4,FALSE)</f>
        <v>Under 13 Girls</v>
      </c>
      <c r="C10" t="str">
        <f>VLOOKUP($A10,Competitors!$A$121:$E$132,2,FALSE)</f>
        <v>Kemi</v>
      </c>
      <c r="D10" t="str">
        <f>VLOOKUP($A10,Competitors!$A$121:$E$132,3,FALSE)</f>
        <v>Spottiswoode</v>
      </c>
      <c r="E10" t="str">
        <f>VLOOKUP($A10,Competitors!$A$121:$E$132,5,FALSE)</f>
        <v>Taunton School</v>
      </c>
      <c r="F10" s="12">
        <v>4.6662037037037037E-3</v>
      </c>
    </row>
    <row r="11" spans="1:6">
      <c r="A11">
        <v>9</v>
      </c>
      <c r="B11" t="str">
        <f>VLOOKUP($A11,Competitors!$A$121:$E$132,4,FALSE)</f>
        <v>Under 13 Girls</v>
      </c>
      <c r="C11" t="str">
        <f>VLOOKUP($A11,Competitors!$A$121:$E$132,2,FALSE)</f>
        <v>Ava</v>
      </c>
      <c r="D11" t="str">
        <f>VLOOKUP($A11,Competitors!$A$121:$E$132,3,FALSE)</f>
        <v>Oosterwijk</v>
      </c>
      <c r="E11" t="str">
        <f>VLOOKUP($A11,Competitors!$A$121:$E$132,5,FALSE)</f>
        <v>Leweston Pentathlon Academy</v>
      </c>
      <c r="F11" s="12">
        <v>4.8883101851851856E-3</v>
      </c>
    </row>
    <row r="12" spans="1:6">
      <c r="A12">
        <v>7</v>
      </c>
      <c r="B12" t="str">
        <f>VLOOKUP($A12,Competitors!$A$121:$E$132,4,FALSE)</f>
        <v>Under 13 Girls</v>
      </c>
      <c r="C12" t="str">
        <f>VLOOKUP($A12,Competitors!$A$121:$E$132,2,FALSE)</f>
        <v>Talia</v>
      </c>
      <c r="D12" t="str">
        <f>VLOOKUP($A12,Competitors!$A$121:$E$132,3,FALSE)</f>
        <v>Martinez</v>
      </c>
      <c r="E12" t="str">
        <f>VLOOKUP($A12,Competitors!$A$121:$E$132,5,FALSE)</f>
        <v>Leweston Pentathlon Academy</v>
      </c>
      <c r="F12" s="12" t="s">
        <v>267</v>
      </c>
    </row>
    <row r="13" spans="1:6">
      <c r="A13">
        <v>12</v>
      </c>
      <c r="B13" t="str">
        <f>VLOOKUP($A13,Competitors!$A$121:$E$132,4,FALSE)</f>
        <v>Under 13 Girls</v>
      </c>
      <c r="C13" t="str">
        <f>VLOOKUP($A13,Competitors!$A$121:$E$132,2,FALSE)</f>
        <v>Harriet</v>
      </c>
      <c r="D13" t="str">
        <f>VLOOKUP($A13,Competitors!$A$121:$E$132,3,FALSE)</f>
        <v>Thomas</v>
      </c>
      <c r="E13" t="str">
        <f>VLOOKUP($A13,Competitors!$A$121:$E$132,5,FALSE)</f>
        <v>Unaffiliated</v>
      </c>
      <c r="F13" s="12" t="s">
        <v>267</v>
      </c>
    </row>
    <row r="14" spans="1:6">
      <c r="F14" s="12"/>
    </row>
    <row r="15" spans="1:6">
      <c r="A15" s="14" t="s">
        <v>48</v>
      </c>
      <c r="F15" s="12"/>
    </row>
    <row r="17" spans="1:7">
      <c r="A17" cm="1">
        <f t="array" ref="A17:F28">_xlfn._xlws.FILTER($A$2:$F$13,$B$2:$B$13=A15)</f>
        <v>10</v>
      </c>
      <c r="B17" t="str">
        <v>Under 13 Girls</v>
      </c>
      <c r="C17" t="str">
        <v>Bella</v>
      </c>
      <c r="D17" t="str">
        <v>Gurung</v>
      </c>
      <c r="E17" t="str">
        <v>Leweston Pentathlon Academy</v>
      </c>
      <c r="F17" s="12">
        <v>3.8517361111111113E-3</v>
      </c>
      <c r="G17" s="14">
        <v>1</v>
      </c>
    </row>
    <row r="18" spans="1:7">
      <c r="A18">
        <v>5</v>
      </c>
      <c r="B18" t="str">
        <v>Under 13 Girls</v>
      </c>
      <c r="C18" t="str">
        <v>Elizabeth</v>
      </c>
      <c r="D18" t="str">
        <v>Doggrell</v>
      </c>
      <c r="E18" t="str">
        <v>Leweston Pentathlon Academy</v>
      </c>
      <c r="F18" s="12">
        <v>4.0636574074074073E-3</v>
      </c>
      <c r="G18" s="14">
        <v>2</v>
      </c>
    </row>
    <row r="19" spans="1:7">
      <c r="A19">
        <v>4</v>
      </c>
      <c r="B19" t="str">
        <v>Under 13 Girls</v>
      </c>
      <c r="C19" t="str">
        <v>Charlotte</v>
      </c>
      <c r="D19" t="str">
        <v>Osborn</v>
      </c>
      <c r="E19" t="str">
        <v>Monkton Combe Pentathlon</v>
      </c>
      <c r="F19" s="12">
        <v>4.0915509259259256E-3</v>
      </c>
      <c r="G19" s="14">
        <v>3</v>
      </c>
    </row>
    <row r="20" spans="1:7">
      <c r="A20">
        <v>2</v>
      </c>
      <c r="B20" t="str">
        <v>Under 13 Girls</v>
      </c>
      <c r="C20" t="str">
        <v>Neve</v>
      </c>
      <c r="D20" t="str">
        <v>Corthorn</v>
      </c>
      <c r="E20" t="str">
        <v>Leweston Pentathlon Academy</v>
      </c>
      <c r="F20" s="12">
        <v>4.1384259259259256E-3</v>
      </c>
      <c r="G20">
        <v>4</v>
      </c>
    </row>
    <row r="21" spans="1:7">
      <c r="A21">
        <v>6</v>
      </c>
      <c r="B21" t="str">
        <v>Under 13 Girls</v>
      </c>
      <c r="C21" t="str">
        <v>Grace</v>
      </c>
      <c r="D21" t="str">
        <v>Speyers</v>
      </c>
      <c r="E21" t="str">
        <v>Millfield School (Prep and Snr)</v>
      </c>
      <c r="F21" s="12">
        <v>4.222453703703704E-3</v>
      </c>
      <c r="G21">
        <v>5</v>
      </c>
    </row>
    <row r="22" spans="1:7">
      <c r="A22">
        <v>3</v>
      </c>
      <c r="B22" t="str">
        <v>Under 13 Girls</v>
      </c>
      <c r="C22" t="str">
        <v>Sophie</v>
      </c>
      <c r="D22" t="str">
        <v>Neil</v>
      </c>
      <c r="E22" t="str">
        <v>Wessex Wyvern MPC</v>
      </c>
      <c r="F22" s="12">
        <v>4.2391203703703705E-3</v>
      </c>
      <c r="G22">
        <v>6</v>
      </c>
    </row>
    <row r="23" spans="1:7">
      <c r="A23">
        <v>1</v>
      </c>
      <c r="B23" t="str">
        <v>Under 13 Girls</v>
      </c>
      <c r="C23" t="str">
        <v>Elizabeth</v>
      </c>
      <c r="D23" t="str">
        <v>Lee</v>
      </c>
      <c r="E23" t="str">
        <v>Wessex Wyvern MPC</v>
      </c>
      <c r="F23" s="12">
        <v>4.2592592592592595E-3</v>
      </c>
      <c r="G23">
        <v>7</v>
      </c>
    </row>
    <row r="24" spans="1:7">
      <c r="A24">
        <v>11</v>
      </c>
      <c r="B24" t="str">
        <v>Under 13 Girls</v>
      </c>
      <c r="C24" t="str">
        <v>Milly</v>
      </c>
      <c r="D24" t="str">
        <v>Airey</v>
      </c>
      <c r="E24" t="str">
        <v>Warriors Pentathlon &amp; Athletic Club</v>
      </c>
      <c r="F24" s="12">
        <v>4.4190972222222218E-3</v>
      </c>
      <c r="G24">
        <v>8</v>
      </c>
    </row>
    <row r="25" spans="1:7">
      <c r="A25">
        <v>8</v>
      </c>
      <c r="B25" t="str">
        <v>Under 13 Girls</v>
      </c>
      <c r="C25" t="str">
        <v>Kemi</v>
      </c>
      <c r="D25" t="str">
        <v>Spottiswoode</v>
      </c>
      <c r="E25" t="str">
        <v>Taunton School</v>
      </c>
      <c r="F25" s="12">
        <v>4.6662037037037037E-3</v>
      </c>
      <c r="G25">
        <v>9</v>
      </c>
    </row>
    <row r="26" spans="1:7">
      <c r="A26">
        <v>9</v>
      </c>
      <c r="B26" t="str">
        <v>Under 13 Girls</v>
      </c>
      <c r="C26" t="str">
        <v>Ava</v>
      </c>
      <c r="D26" t="str">
        <v>Oosterwijk</v>
      </c>
      <c r="E26" t="str">
        <v>Leweston Pentathlon Academy</v>
      </c>
      <c r="F26" s="12">
        <v>4.8883101851851856E-3</v>
      </c>
      <c r="G26">
        <v>10</v>
      </c>
    </row>
    <row r="27" spans="1:7">
      <c r="A27">
        <v>7</v>
      </c>
      <c r="B27" t="str">
        <v>Under 13 Girls</v>
      </c>
      <c r="C27" t="str">
        <v>Talia</v>
      </c>
      <c r="D27" t="str">
        <v>Martinez</v>
      </c>
      <c r="E27" t="str">
        <v>Leweston Pentathlon Academy</v>
      </c>
      <c r="F27" s="12" t="str">
        <v>DNS</v>
      </c>
      <c r="G27">
        <v>11</v>
      </c>
    </row>
    <row r="28" spans="1:7">
      <c r="A28">
        <v>12</v>
      </c>
      <c r="B28" t="str">
        <v>Under 13 Girls</v>
      </c>
      <c r="C28" t="str">
        <v>Harriet</v>
      </c>
      <c r="D28" t="str">
        <v>Thomas</v>
      </c>
      <c r="E28" t="str">
        <v>Unaffiliated</v>
      </c>
      <c r="F28" s="12" t="str">
        <v>DNS</v>
      </c>
      <c r="G28">
        <v>12</v>
      </c>
    </row>
    <row r="31" spans="1:7">
      <c r="C31" s="14" t="s">
        <v>4</v>
      </c>
    </row>
    <row r="32" spans="1:7">
      <c r="C32" s="14" t="s">
        <v>59</v>
      </c>
    </row>
    <row r="33" spans="3:7">
      <c r="C33" t="str">
        <f>C17</f>
        <v>Bella</v>
      </c>
      <c r="D33" t="str">
        <f t="shared" ref="D33:F33" si="0">D17</f>
        <v>Gurung</v>
      </c>
      <c r="E33" t="str">
        <f t="shared" si="0"/>
        <v>Leweston Pentathlon Academy</v>
      </c>
      <c r="F33" s="11">
        <f t="shared" si="0"/>
        <v>3.8517361111111113E-3</v>
      </c>
      <c r="G33" s="14">
        <v>1</v>
      </c>
    </row>
    <row r="34" spans="3:7">
      <c r="C34" t="str">
        <f>C18</f>
        <v>Elizabeth</v>
      </c>
      <c r="D34" t="str">
        <f t="shared" ref="D34:F34" si="1">D18</f>
        <v>Doggrell</v>
      </c>
      <c r="E34" t="str">
        <f t="shared" si="1"/>
        <v>Leweston Pentathlon Academy</v>
      </c>
      <c r="F34" s="11">
        <f t="shared" si="1"/>
        <v>4.0636574074074073E-3</v>
      </c>
    </row>
    <row r="35" spans="3:7">
      <c r="C35" t="str">
        <f>C20</f>
        <v>Neve</v>
      </c>
      <c r="D35" t="str">
        <f t="shared" ref="D35:F35" si="2">D20</f>
        <v>Corthorn</v>
      </c>
      <c r="E35" t="str">
        <f t="shared" si="2"/>
        <v>Leweston Pentathlon Academy</v>
      </c>
      <c r="F35" s="11">
        <f t="shared" si="2"/>
        <v>4.1384259259259256E-3</v>
      </c>
    </row>
    <row r="36" spans="3:7">
      <c r="F36" s="11">
        <f>SUM(F33:F35)</f>
        <v>1.2053819444444445E-2</v>
      </c>
    </row>
    <row r="38" spans="3:7">
      <c r="C38" s="14"/>
    </row>
    <row r="39" spans="3:7">
      <c r="G39" s="14"/>
    </row>
    <row r="40" spans="3:7">
      <c r="C40" s="4"/>
      <c r="D40" s="4"/>
      <c r="E40" s="4"/>
    </row>
  </sheetData>
  <pageMargins left="0.7" right="0.7" top="0.75" bottom="0.7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Competitors</vt:lpstr>
      <vt:lpstr>U17 Boys and Girls</vt:lpstr>
      <vt:lpstr>U19, Jnr and Snr Men and Women</vt:lpstr>
      <vt:lpstr>Master Men 40 and 50</vt:lpstr>
      <vt:lpstr>M &amp; W 60+,70+ Women 40 &amp; 50 </vt:lpstr>
      <vt:lpstr>U11 Boys</vt:lpstr>
      <vt:lpstr>U11 Girls</vt:lpstr>
      <vt:lpstr>U13 Boys</vt:lpstr>
      <vt:lpstr>U13 Girls</vt:lpstr>
      <vt:lpstr>U15 Boys</vt:lpstr>
      <vt:lpstr>U15 Girls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37816 Scoring Report</dc:title>
  <dc:subject>37816 Scoring Report</dc:subject>
  <dc:creator>Sport:80</dc:creator>
  <cp:keywords/>
  <dc:description/>
  <cp:lastModifiedBy>William Packer</cp:lastModifiedBy>
  <cp:lastPrinted>2026-06-14T14:11:19Z</cp:lastPrinted>
  <dcterms:created xsi:type="dcterms:W3CDTF">2023-05-01T19:00:26Z</dcterms:created>
  <dcterms:modified xsi:type="dcterms:W3CDTF">2026-06-14T15:09:41Z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7340d3b-fbfb-4e15-bff8-3c144843a4d1_Enabled">
    <vt:lpwstr>true</vt:lpwstr>
  </property>
  <property fmtid="{D5CDD505-2E9C-101B-9397-08002B2CF9AE}" pid="3" name="MSIP_Label_c7340d3b-fbfb-4e15-bff8-3c144843a4d1_SetDate">
    <vt:lpwstr>2026-04-11T21:50:37Z</vt:lpwstr>
  </property>
  <property fmtid="{D5CDD505-2E9C-101B-9397-08002B2CF9AE}" pid="4" name="MSIP_Label_c7340d3b-fbfb-4e15-bff8-3c144843a4d1_Method">
    <vt:lpwstr>Privileged</vt:lpwstr>
  </property>
  <property fmtid="{D5CDD505-2E9C-101B-9397-08002B2CF9AE}" pid="5" name="MSIP_Label_c7340d3b-fbfb-4e15-bff8-3c144843a4d1_Name">
    <vt:lpwstr>Non-Business</vt:lpwstr>
  </property>
  <property fmtid="{D5CDD505-2E9C-101B-9397-08002B2CF9AE}" pid="6" name="MSIP_Label_c7340d3b-fbfb-4e15-bff8-3c144843a4d1_SiteId">
    <vt:lpwstr>c35286b9-d1b3-4008-9a9f-f2005aaaaa30</vt:lpwstr>
  </property>
  <property fmtid="{D5CDD505-2E9C-101B-9397-08002B2CF9AE}" pid="7" name="MSIP_Label_c7340d3b-fbfb-4e15-bff8-3c144843a4d1_ActionId">
    <vt:lpwstr>d2d4472e-9b12-4c44-81eb-77aa330b68ed</vt:lpwstr>
  </property>
  <property fmtid="{D5CDD505-2E9C-101B-9397-08002B2CF9AE}" pid="8" name="MSIP_Label_c7340d3b-fbfb-4e15-bff8-3c144843a4d1_ContentBits">
    <vt:lpwstr>0</vt:lpwstr>
  </property>
  <property fmtid="{D5CDD505-2E9C-101B-9397-08002B2CF9AE}" pid="9" name="MSIP_Label_c7340d3b-fbfb-4e15-bff8-3c144843a4d1_Tag">
    <vt:lpwstr>10, 0, 1, 1</vt:lpwstr>
  </property>
</Properties>
</file>