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ccc-prdc-fp10\userhome$\collettk\My Documents\Katie Collett\Personal\"/>
    </mc:Choice>
  </mc:AlternateContent>
  <xr:revisionPtr revIDLastSave="0" documentId="8_{AFBBC457-AAFA-463C-A8A5-D303A46720BD}" xr6:coauthVersionLast="47" xr6:coauthVersionMax="47" xr10:uidLastSave="{00000000-0000-0000-0000-000000000000}"/>
  <bookViews>
    <workbookView xWindow="-110" yWindow="-110" windowWidth="19420" windowHeight="10300" firstSheet="1" activeTab="8" xr2:uid="{00000000-000D-0000-FFFF-FFFF00000000}"/>
  </bookViews>
  <sheets>
    <sheet name="Summary" sheetId="1" r:id="rId1"/>
    <sheet name="Race 1" sheetId="2" r:id="rId2"/>
    <sheet name="Race 2" sheetId="3" r:id="rId3"/>
    <sheet name="Race 3" sheetId="4" r:id="rId4"/>
    <sheet name="Race 4" sheetId="5" r:id="rId5"/>
    <sheet name="Race 5" sheetId="6" r:id="rId6"/>
    <sheet name="Race 6" sheetId="7" r:id="rId7"/>
    <sheet name="Race 7" sheetId="8" r:id="rId8"/>
    <sheet name="Race 8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6" l="1"/>
  <c r="G47" i="9"/>
  <c r="F47" i="9"/>
  <c r="E47" i="9"/>
  <c r="D47" i="9"/>
  <c r="C47" i="9"/>
  <c r="F31" i="9"/>
  <c r="G31" i="9" s="1"/>
  <c r="G19" i="4"/>
  <c r="G46" i="9"/>
  <c r="F46" i="9"/>
  <c r="E46" i="9"/>
  <c r="D46" i="9"/>
  <c r="C46" i="9"/>
  <c r="G45" i="9"/>
  <c r="F45" i="9"/>
  <c r="E45" i="9"/>
  <c r="D45" i="9"/>
  <c r="C45" i="9"/>
  <c r="G44" i="9"/>
  <c r="F44" i="9"/>
  <c r="E44" i="9"/>
  <c r="D44" i="9"/>
  <c r="C44" i="9"/>
  <c r="G43" i="9"/>
  <c r="F43" i="9"/>
  <c r="E43" i="9"/>
  <c r="D43" i="9"/>
  <c r="C43" i="9"/>
  <c r="G42" i="9"/>
  <c r="F42" i="9"/>
  <c r="E42" i="9"/>
  <c r="D42" i="9"/>
  <c r="C42" i="9"/>
  <c r="F30" i="9"/>
  <c r="G30" i="9" s="1"/>
  <c r="G23" i="9"/>
  <c r="F26" i="9"/>
  <c r="G26" i="9" s="1"/>
  <c r="G21" i="9"/>
  <c r="G27" i="9"/>
  <c r="F22" i="9"/>
  <c r="G22" i="9" s="1"/>
  <c r="G20" i="9"/>
  <c r="G28" i="9"/>
  <c r="G24" i="9"/>
  <c r="G25" i="9"/>
  <c r="F16" i="9"/>
  <c r="G16" i="9" s="1"/>
  <c r="F12" i="9"/>
  <c r="G12" i="9" s="1"/>
  <c r="G17" i="9"/>
  <c r="G18" i="9"/>
  <c r="F14" i="9"/>
  <c r="G14" i="9" s="1"/>
  <c r="F13" i="9"/>
  <c r="G13" i="9" s="1"/>
  <c r="G15" i="9"/>
  <c r="F10" i="9"/>
  <c r="G10" i="9" s="1"/>
  <c r="F8" i="9"/>
  <c r="G8" i="9" s="1"/>
  <c r="G30" i="8"/>
  <c r="F30" i="8"/>
  <c r="E30" i="8"/>
  <c r="D30" i="8"/>
  <c r="C30" i="8"/>
  <c r="G29" i="8"/>
  <c r="F29" i="8"/>
  <c r="E29" i="8"/>
  <c r="D29" i="8"/>
  <c r="C29" i="8"/>
  <c r="G28" i="8"/>
  <c r="F28" i="8"/>
  <c r="E28" i="8"/>
  <c r="D28" i="8"/>
  <c r="C28" i="8"/>
  <c r="G27" i="8"/>
  <c r="F27" i="8"/>
  <c r="E27" i="8"/>
  <c r="D27" i="8"/>
  <c r="C27" i="8"/>
  <c r="F15" i="8"/>
  <c r="G15" i="8" s="1"/>
  <c r="F14" i="8"/>
  <c r="G14" i="8" s="1"/>
  <c r="F12" i="8"/>
  <c r="G12" i="8" s="1"/>
  <c r="F10" i="8"/>
  <c r="G10" i="8" s="1"/>
  <c r="F8" i="8"/>
  <c r="G8" i="8" s="1"/>
  <c r="G32" i="7"/>
  <c r="F32" i="7"/>
  <c r="E32" i="7"/>
  <c r="D32" i="7"/>
  <c r="C32" i="7"/>
  <c r="G31" i="7"/>
  <c r="F31" i="7"/>
  <c r="E31" i="7"/>
  <c r="D31" i="7"/>
  <c r="C31" i="7"/>
  <c r="G30" i="7"/>
  <c r="F30" i="7"/>
  <c r="E30" i="7"/>
  <c r="D30" i="7"/>
  <c r="C30" i="7"/>
  <c r="F18" i="7"/>
  <c r="G18" i="7" s="1"/>
  <c r="F17" i="7"/>
  <c r="G17" i="7" s="1"/>
  <c r="F14" i="7"/>
  <c r="G14" i="7" s="1"/>
  <c r="F12" i="7"/>
  <c r="G12" i="7" s="1"/>
  <c r="F13" i="7"/>
  <c r="G13" i="7" s="1"/>
  <c r="G15" i="7"/>
  <c r="F8" i="7"/>
  <c r="G8" i="7" s="1"/>
  <c r="G10" i="7"/>
  <c r="G9" i="7"/>
  <c r="G39" i="6"/>
  <c r="F39" i="6"/>
  <c r="E39" i="6"/>
  <c r="D39" i="6"/>
  <c r="C39" i="6"/>
  <c r="G38" i="6"/>
  <c r="F38" i="6"/>
  <c r="E38" i="6"/>
  <c r="D38" i="6"/>
  <c r="C38" i="6"/>
  <c r="F24" i="6"/>
  <c r="G24" i="6" s="1"/>
  <c r="F23" i="6"/>
  <c r="G23" i="6" s="1"/>
  <c r="G25" i="6"/>
  <c r="F20" i="6"/>
  <c r="G20" i="6" s="1"/>
  <c r="F21" i="6"/>
  <c r="G21" i="6" s="1"/>
  <c r="G26" i="6"/>
  <c r="G22" i="6"/>
  <c r="F19" i="6"/>
  <c r="G19" i="6" s="1"/>
  <c r="F9" i="6"/>
  <c r="G9" i="6" s="1"/>
  <c r="F8" i="6"/>
  <c r="G8" i="6" s="1"/>
  <c r="G15" i="6"/>
  <c r="F13" i="6"/>
  <c r="G13" i="6" s="1"/>
  <c r="F12" i="6"/>
  <c r="G12" i="6" s="1"/>
  <c r="F11" i="6"/>
  <c r="G11" i="6" s="1"/>
  <c r="G14" i="6"/>
  <c r="G16" i="6"/>
  <c r="G10" i="6"/>
  <c r="G39" i="5"/>
  <c r="F39" i="5"/>
  <c r="E39" i="5"/>
  <c r="D39" i="5"/>
  <c r="C39" i="5"/>
  <c r="G38" i="5"/>
  <c r="F38" i="5"/>
  <c r="E38" i="5"/>
  <c r="D38" i="5"/>
  <c r="C38" i="5"/>
  <c r="F21" i="5"/>
  <c r="G21" i="5" s="1"/>
  <c r="F24" i="5"/>
  <c r="G24" i="5" s="1"/>
  <c r="F22" i="5"/>
  <c r="G22" i="5" s="1"/>
  <c r="G26" i="5"/>
  <c r="G25" i="5"/>
  <c r="G23" i="5"/>
  <c r="F20" i="5"/>
  <c r="G20" i="5" s="1"/>
  <c r="F15" i="5"/>
  <c r="G15" i="5" s="1"/>
  <c r="F13" i="5"/>
  <c r="G13" i="5" s="1"/>
  <c r="G18" i="5"/>
  <c r="G17" i="5"/>
  <c r="G16" i="5"/>
  <c r="F11" i="5"/>
  <c r="G11" i="5" s="1"/>
  <c r="F10" i="5"/>
  <c r="G10" i="5" s="1"/>
  <c r="F9" i="5"/>
  <c r="G9" i="5" s="1"/>
  <c r="F8" i="5"/>
  <c r="G8" i="5" s="1"/>
  <c r="G14" i="5"/>
  <c r="G12" i="5"/>
  <c r="G31" i="4"/>
  <c r="F31" i="4"/>
  <c r="E31" i="4"/>
  <c r="D31" i="4"/>
  <c r="C31" i="4"/>
  <c r="G30" i="4"/>
  <c r="F30" i="4"/>
  <c r="E30" i="4"/>
  <c r="D30" i="4"/>
  <c r="C30" i="4"/>
  <c r="F17" i="4"/>
  <c r="G17" i="4" s="1"/>
  <c r="G18" i="4"/>
  <c r="F15" i="4"/>
  <c r="G15" i="4" s="1"/>
  <c r="G16" i="4"/>
  <c r="F14" i="4"/>
  <c r="G14" i="4" s="1"/>
  <c r="F13" i="4"/>
  <c r="G13" i="4" s="1"/>
  <c r="F8" i="4"/>
  <c r="G8" i="4" s="1"/>
  <c r="F9" i="4"/>
  <c r="G9" i="4" s="1"/>
  <c r="G11" i="4"/>
  <c r="G10" i="4"/>
  <c r="G29" i="3"/>
  <c r="F29" i="3"/>
  <c r="E29" i="3"/>
  <c r="D29" i="3"/>
  <c r="C29" i="3"/>
  <c r="G28" i="3"/>
  <c r="F28" i="3"/>
  <c r="E28" i="3"/>
  <c r="D28" i="3"/>
  <c r="C28" i="3"/>
  <c r="F14" i="3"/>
  <c r="G14" i="3" s="1"/>
  <c r="G16" i="3"/>
  <c r="F13" i="3"/>
  <c r="G13" i="3" s="1"/>
  <c r="G15" i="3"/>
  <c r="F9" i="3"/>
  <c r="G9" i="3" s="1"/>
  <c r="F10" i="3"/>
  <c r="G10" i="3" s="1"/>
  <c r="F8" i="3"/>
  <c r="G8" i="3" s="1"/>
  <c r="G11" i="3"/>
  <c r="G30" i="2"/>
  <c r="F30" i="2"/>
  <c r="E30" i="2"/>
  <c r="D30" i="2"/>
  <c r="C30" i="2"/>
  <c r="G29" i="2"/>
  <c r="F29" i="2"/>
  <c r="E29" i="2"/>
  <c r="D29" i="2"/>
  <c r="C29" i="2"/>
  <c r="G28" i="2"/>
  <c r="F28" i="2"/>
  <c r="E28" i="2"/>
  <c r="D28" i="2"/>
  <c r="C28" i="2"/>
  <c r="G27" i="2"/>
  <c r="F27" i="2"/>
  <c r="E27" i="2"/>
  <c r="D27" i="2"/>
  <c r="C27" i="2"/>
  <c r="F15" i="2"/>
  <c r="G15" i="2" s="1"/>
  <c r="F13" i="2"/>
  <c r="G13" i="2" s="1"/>
  <c r="F11" i="2"/>
  <c r="G11" i="2" s="1"/>
  <c r="F8" i="2"/>
  <c r="G8" i="2" s="1"/>
  <c r="G9" i="2"/>
</calcChain>
</file>

<file path=xl/sharedStrings.xml><?xml version="1.0" encoding="utf-8"?>
<sst xmlns="http://schemas.openxmlformats.org/spreadsheetml/2006/main" count="579" uniqueCount="250">
  <si>
    <t>NW PENTATHLON HUB BIATHLE 2026 — RACE RESULTS</t>
  </si>
  <si>
    <t>Palatine Leisure Centre, Blackpool  •  Sunday 31 May 2026  •  Run – Swim – Run</t>
  </si>
  <si>
    <t>#</t>
  </si>
  <si>
    <t>Race</t>
  </si>
  <si>
    <t>UIPM Distance</t>
  </si>
  <si>
    <t>Course</t>
  </si>
  <si>
    <t>Athletes</t>
  </si>
  <si>
    <t>🥇 Gold</t>
  </si>
  <si>
    <t>🥈 Silver</t>
  </si>
  <si>
    <t>🥉 Bronze</t>
  </si>
  <si>
    <t>Masters 60+ &amp; 70+ — Men &amp; Women Combined</t>
  </si>
  <si>
    <t>50m</t>
  </si>
  <si>
    <t>Under 9 — Boys &amp; Girls Combined</t>
  </si>
  <si>
    <t>Run 200m – Swim 50m – Run 200m</t>
  </si>
  <si>
    <t>Under 11 — Boys &amp; Girls Combined</t>
  </si>
  <si>
    <t>Run 400m – Swim 50m – Run 400m</t>
  </si>
  <si>
    <t>Under 13 — Boys &amp; Girls Combined</t>
  </si>
  <si>
    <t>Run 400m – Swim 100m – Run 400m</t>
  </si>
  <si>
    <t>100m</t>
  </si>
  <si>
    <t>Under 15 — Boys &amp; Girls Combined</t>
  </si>
  <si>
    <t>Run 800m – Swim 100m – Run 800m</t>
  </si>
  <si>
    <t>Masters 40+ &amp; 50+ — Men &amp; Women Combined</t>
  </si>
  <si>
    <t>Para (PMP) — All Classes Combined</t>
  </si>
  <si>
    <t>Under 17 / Under 19 / Senior — Combined</t>
  </si>
  <si>
    <t>Run 800m – Swim 200m – Run 800m</t>
  </si>
  <si>
    <t>200m</t>
  </si>
  <si>
    <t>TOTAL:  92 athletes  |  8 races</t>
  </si>
  <si>
    <t>HOW TO USE: Navigate to each race tab. Enter finish time in column E (MM:SS). Rank and Medal columns auto-calculate per age class. Green rows = team entries.</t>
  </si>
  <si>
    <t>RACE 1  —  MASTERS 60+ &amp; 70+ — MEN &amp; WOMEN COMBINED</t>
  </si>
  <si>
    <t>Start: 11:02  |  Report: 11:00</t>
  </si>
  <si>
    <t>Course: 50m swim  |  Athletes: 5</t>
  </si>
  <si>
    <t>Est. end: 11:10</t>
  </si>
  <si>
    <t xml:space="preserve">  📏 UIPM Distance: </t>
  </si>
  <si>
    <t>Athlete Name</t>
  </si>
  <si>
    <t>Club / School</t>
  </si>
  <si>
    <t>Age Class</t>
  </si>
  <si>
    <t>Finish Time
(MM:SS)</t>
  </si>
  <si>
    <t>Class
Rank</t>
  </si>
  <si>
    <t>Medal</t>
  </si>
  <si>
    <t>Team</t>
  </si>
  <si>
    <t>▶  Enter finish time in column E as MM:SS.  ⏱ Athletes report to start: 11:00</t>
  </si>
  <si>
    <t xml:space="preserve">  MASTERS MEN 60+  —  </t>
  </si>
  <si>
    <t>Neil Thomson</t>
  </si>
  <si>
    <t>North West Pentathlon Hub</t>
  </si>
  <si>
    <t>Masters Men 60+</t>
  </si>
  <si>
    <t>Robin Wallace</t>
  </si>
  <si>
    <t>Leweston Pentathlon Academy</t>
  </si>
  <si>
    <t xml:space="preserve">  MASTERS MEN 70+  —  </t>
  </si>
  <si>
    <t>Philip Mylotte</t>
  </si>
  <si>
    <t>Independent</t>
  </si>
  <si>
    <t>Masters Men 70+</t>
  </si>
  <si>
    <t xml:space="preserve">  MASTERS WOMEN 60+  —  </t>
  </si>
  <si>
    <t>Jilly Wallace</t>
  </si>
  <si>
    <t>Masters Women 60+</t>
  </si>
  <si>
    <t xml:space="preserve">  MASTERS WOMEN 70+  —  </t>
  </si>
  <si>
    <t>Suzanne Clarkson</t>
  </si>
  <si>
    <t>Yorkshire Biathle Club</t>
  </si>
  <si>
    <t>Masters Women 70+</t>
  </si>
  <si>
    <t>PODIUM SUMMARY — Race 1: Masters 60+ &amp; 70+ — Men &amp; Women Combined</t>
  </si>
  <si>
    <t>Gold Club</t>
  </si>
  <si>
    <t>Gold Time</t>
  </si>
  <si>
    <t>RACE 2  —  UNDER 9 — BOYS &amp; GIRLS COMBINED</t>
  </si>
  <si>
    <t>Start: 11:13  |  Report: 11:11</t>
  </si>
  <si>
    <t>Course: 50m swim  |  Athletes: 8</t>
  </si>
  <si>
    <t>Est. end: 11:21</t>
  </si>
  <si>
    <t xml:space="preserve">  📏 UIPM Distance: Run 200m – Swim 50m – Run 200m</t>
  </si>
  <si>
    <t>▶  Enter finish time in column E as MM:SS.  ⏱ Athletes report to start: 11:11</t>
  </si>
  <si>
    <t xml:space="preserve">  UNDER 9 BOYS  —  Run 200m – Swim 50m – Run 200m</t>
  </si>
  <si>
    <t>Alfie Loy</t>
  </si>
  <si>
    <t>North East Pentathlon Club</t>
  </si>
  <si>
    <t>Under 9 Boys</t>
  </si>
  <si>
    <t>Arthur Bailey</t>
  </si>
  <si>
    <t>Hamish Cunningham</t>
  </si>
  <si>
    <t>Wessex Wyvern MPC</t>
  </si>
  <si>
    <t>Harry Quaintrell</t>
  </si>
  <si>
    <t xml:space="preserve">  UNDER 9 GIRLS  —  Run 200m – Swim 50m – Run 200m</t>
  </si>
  <si>
    <t>Delilah Grigg</t>
  </si>
  <si>
    <t>Under 9 Girls</t>
  </si>
  <si>
    <t>★ TEAM</t>
  </si>
  <si>
    <t>Elaina Bowditch</t>
  </si>
  <si>
    <t>Lauren Jenkins</t>
  </si>
  <si>
    <t>Millie Hunt</t>
  </si>
  <si>
    <t>PODIUM SUMMARY — Race 2: Under 9 — Boys &amp; Girls Combined</t>
  </si>
  <si>
    <t>RACE 3  —  UNDER 11 — BOYS &amp; GIRLS COMBINED</t>
  </si>
  <si>
    <t>Start: 11:24  |  Report: 11:22</t>
  </si>
  <si>
    <t>Course: 50m swim  |  Athletes: 10</t>
  </si>
  <si>
    <t>Est. end: 11:32</t>
  </si>
  <si>
    <t xml:space="preserve">  📏 UIPM Distance: Run 400m – Swim 50m – Run 400m</t>
  </si>
  <si>
    <t>▶  Enter finish time in column E as MM:SS.  ⏱ Athletes report to start: 11:22</t>
  </si>
  <si>
    <t xml:space="preserve">  UNDER 11 BOYS  —  Run 400m – Swim 50m – Run 400m</t>
  </si>
  <si>
    <t>Alexander Cunningham</t>
  </si>
  <si>
    <t>Under 11 Boys</t>
  </si>
  <si>
    <t>Alexander Jenkins</t>
  </si>
  <si>
    <t>Emerson Callis</t>
  </si>
  <si>
    <t>Thomas Smithson</t>
  </si>
  <si>
    <t xml:space="preserve">  UNDER 11 GIRLS  —  Run 400m – Swim 50m – Run 400m</t>
  </si>
  <si>
    <t>Anna Barlow</t>
  </si>
  <si>
    <t>Under 11 Girls</t>
  </si>
  <si>
    <t>Annabelle Lee</t>
  </si>
  <si>
    <t>Arden Ramirez</t>
  </si>
  <si>
    <t>Daisy Gibbons</t>
  </si>
  <si>
    <t>Emma Massey</t>
  </si>
  <si>
    <t>Katherine Nicholson</t>
  </si>
  <si>
    <t>Yorkshire Pentathlon Club</t>
  </si>
  <si>
    <t>PODIUM SUMMARY — Race 3: Under 11 — Boys &amp; Girls Combined</t>
  </si>
  <si>
    <t>RACE 4  —  UNDER 13 — BOYS &amp; GIRLS COMBINED</t>
  </si>
  <si>
    <t>Start: 11:35  |  Report: 11:33</t>
  </si>
  <si>
    <t>Course: 100m swim  |  Athletes: 18</t>
  </si>
  <si>
    <t>Est. end: 11:49</t>
  </si>
  <si>
    <t xml:space="preserve">  📏 UIPM Distance: Run 400m – Swim 100m – Run 400m</t>
  </si>
  <si>
    <t>▶  Enter finish time in column E as MM:SS.  ⏱ Athletes report to start: 11:33</t>
  </si>
  <si>
    <t xml:space="preserve">  UNDER 13 BOYS  —  Run 400m – Swim 100m – Run 400m</t>
  </si>
  <si>
    <t>Aarav Shah</t>
  </si>
  <si>
    <t>Warriors Pentathlon &amp; Athletic Club</t>
  </si>
  <si>
    <t>Under 13 Boys</t>
  </si>
  <si>
    <t>Benjamin Bowditch</t>
  </si>
  <si>
    <t>Callum Le Roux</t>
  </si>
  <si>
    <t>Declan O Connell</t>
  </si>
  <si>
    <t>Ewan Borthwick</t>
  </si>
  <si>
    <t>Henry Callis</t>
  </si>
  <si>
    <t>Hugh Garfield</t>
  </si>
  <si>
    <t>Hugo Dixen</t>
  </si>
  <si>
    <t>Ashford School Pentathlon</t>
  </si>
  <si>
    <t>Noah Dixen</t>
  </si>
  <si>
    <t>Pip Barlow</t>
  </si>
  <si>
    <t>Riley Ashurst</t>
  </si>
  <si>
    <t xml:space="preserve">  UNDER 13 GIRLS  —  Run 400m – Swim 100m – Run 400m</t>
  </si>
  <si>
    <t>Elizabeth Doggrell</t>
  </si>
  <si>
    <t>Under 13 Girls</t>
  </si>
  <si>
    <t>Elizabeth Lee</t>
  </si>
  <si>
    <t>Milly Airey</t>
  </si>
  <si>
    <t>Penelope Quaintrell</t>
  </si>
  <si>
    <t>Phoebe Childs</t>
  </si>
  <si>
    <t>Sophia Le Roux</t>
  </si>
  <si>
    <t>Monkton Combe Pentathlon</t>
  </si>
  <si>
    <t>Sophie Neil</t>
  </si>
  <si>
    <t>PODIUM SUMMARY — Race 4: Under 13 — Boys &amp; Girls Combined</t>
  </si>
  <si>
    <t>RACE 5  —  UNDER 15 — BOYS &amp; GIRLS COMBINED</t>
  </si>
  <si>
    <t>Start: 11:52  |  Report: 11:50</t>
  </si>
  <si>
    <t>Est. end: 12:06</t>
  </si>
  <si>
    <t xml:space="preserve">  📏 UIPM Distance: Run 800m – Swim 100m – Run 800m</t>
  </si>
  <si>
    <t>▶  Enter finish time in column E as MM:SS.  ⏱ Athletes report to start: 11:50</t>
  </si>
  <si>
    <t xml:space="preserve">  UNDER 15 BOYS  —  Run 800m – Swim 100m – Run 800m</t>
  </si>
  <si>
    <t>Caiden Griffin</t>
  </si>
  <si>
    <t>Under 15 Boys</t>
  </si>
  <si>
    <t>Harrison Nocella</t>
  </si>
  <si>
    <t>Henry Martin</t>
  </si>
  <si>
    <t>Jamie Dixon</t>
  </si>
  <si>
    <t>Joseph Bailey</t>
  </si>
  <si>
    <t>Joseph Barlow</t>
  </si>
  <si>
    <t>Joseph Long</t>
  </si>
  <si>
    <t>Liam Neil</t>
  </si>
  <si>
    <t>Tyler Wells</t>
  </si>
  <si>
    <t>Zac Dowden</t>
  </si>
  <si>
    <t xml:space="preserve">  UNDER 15 GIRLS  —  Run 800m – Swim 100m – Run 800m</t>
  </si>
  <si>
    <t>Allegra Ramirez</t>
  </si>
  <si>
    <t>Under 15 Girls</t>
  </si>
  <si>
    <t>Bella O’Dell-Notaro</t>
  </si>
  <si>
    <t>Eva Dowden</t>
  </si>
  <si>
    <t>Ida Augustine</t>
  </si>
  <si>
    <t>Jasmine Rogan</t>
  </si>
  <si>
    <t>Katinka Thurstan</t>
  </si>
  <si>
    <t>Millfield School (Prep and Snr)</t>
  </si>
  <si>
    <t>Maddie Purvis</t>
  </si>
  <si>
    <t>Preston Swimming Club</t>
  </si>
  <si>
    <t>Siobhan Hunt</t>
  </si>
  <si>
    <t>PODIUM SUMMARY — Race 5: Under 15 — Boys &amp; Girls Combined</t>
  </si>
  <si>
    <t>RACE 6  —  MASTERS 40+ &amp; 50+ — MEN &amp; WOMEN COMBINED</t>
  </si>
  <si>
    <t>Start: 12:09  |  Report: 12:07</t>
  </si>
  <si>
    <t>Course: 100m swim  |  Athletes: 9</t>
  </si>
  <si>
    <t>Est. end: 12:23</t>
  </si>
  <si>
    <t>▶  Enter finish time in column E as MM:SS.  ⏱ Athletes report to start: 12:07</t>
  </si>
  <si>
    <t xml:space="preserve">  MASTERS MEN 40+  —  </t>
  </si>
  <si>
    <t>Ben Hieatt-Smith</t>
  </si>
  <si>
    <t>Masters Men 40+</t>
  </si>
  <si>
    <t>Paul Callis</t>
  </si>
  <si>
    <t>Phil Slingsby</t>
  </si>
  <si>
    <t xml:space="preserve">  MASTERS MEN 50+  —  </t>
  </si>
  <si>
    <t>Adam Martin</t>
  </si>
  <si>
    <t>Masters Men 50+</t>
  </si>
  <si>
    <t>James Thurstan</t>
  </si>
  <si>
    <t>Army MPA</t>
  </si>
  <si>
    <t>Robert Wells</t>
  </si>
  <si>
    <t>Rudolph Calitz</t>
  </si>
  <si>
    <t xml:space="preserve">  MASTERS WOMEN 50+  —  </t>
  </si>
  <si>
    <t>Ruth Hoyle</t>
  </si>
  <si>
    <t>Masters Women 50+</t>
  </si>
  <si>
    <t>Sharon Ballantyne</t>
  </si>
  <si>
    <t>PODIUM SUMMARY — Race 6: Masters 40+ &amp; 50+ — Men &amp; Women Combined</t>
  </si>
  <si>
    <t>RACE 7  —  PARA (PMP) — ALL CLASSES COMBINED</t>
  </si>
  <si>
    <t>Start: 12:26  |  Report: 12:24</t>
  </si>
  <si>
    <t>Course: 100m swim  |  Athletes: 5</t>
  </si>
  <si>
    <t>Est. end: 12:40</t>
  </si>
  <si>
    <t>▶  Enter finish time in column E as MM:SS.  ⏱ Athletes report to start: 12:24</t>
  </si>
  <si>
    <t xml:space="preserve">  PMP1  —  Run 400m – Swim 100m – Run 400m</t>
  </si>
  <si>
    <t>Rachel Massey</t>
  </si>
  <si>
    <t>PMP1</t>
  </si>
  <si>
    <t xml:space="preserve">  PMP4  —  Run 400m – Swim 100m – Run 400m</t>
  </si>
  <si>
    <t>Tom Ellis</t>
  </si>
  <si>
    <t>PMP4</t>
  </si>
  <si>
    <t xml:space="preserve">  PMP5  —  Run 400m – Swim 100m – Run 400m</t>
  </si>
  <si>
    <t>Chris Harriss</t>
  </si>
  <si>
    <t>PMP5</t>
  </si>
  <si>
    <t xml:space="preserve">  PMP7  —  Run 400m – Swim 100m – Run 400m</t>
  </si>
  <si>
    <t>Joshua Cox</t>
  </si>
  <si>
    <t>PMP7</t>
  </si>
  <si>
    <t>Owen Lee</t>
  </si>
  <si>
    <t>PODIUM SUMMARY — Race 7: Para (PMP) — All Classes Combined</t>
  </si>
  <si>
    <t>RACE 8  —  UNDER 17 / UNDER 19 / SENIOR — COMBINED</t>
  </si>
  <si>
    <t>Start: 12:43  |  Report: 12:41</t>
  </si>
  <si>
    <t>Course: 200m swim  |  Athletes: 19</t>
  </si>
  <si>
    <t>Est. end: 13:05</t>
  </si>
  <si>
    <t xml:space="preserve">  📏 UIPM Distance: Run 800m – Swim 200m – Run 800m</t>
  </si>
  <si>
    <t>▶  Enter finish time in column E as MM:SS.  ⏱ Athletes report to start: 12:41</t>
  </si>
  <si>
    <t xml:space="preserve">  SENIOR MEN  —  Run 800m – Swim 200m – Run 800m</t>
  </si>
  <si>
    <t>Gregan Clarkson</t>
  </si>
  <si>
    <t>Senior Men</t>
  </si>
  <si>
    <t xml:space="preserve">  SENIOR WOMEN  —  Run 800m – Swim 200m – Run 800m</t>
  </si>
  <si>
    <t>Nicola Robinson</t>
  </si>
  <si>
    <t>Senior Women</t>
  </si>
  <si>
    <t xml:space="preserve">  UNDER 17 BOYS  —  Run 800m – Swim 200m – Run 800m</t>
  </si>
  <si>
    <t>Elliot Trepess</t>
  </si>
  <si>
    <t>Under 17 Boys</t>
  </si>
  <si>
    <t>Harris Little</t>
  </si>
  <si>
    <t>Harry Jeffery</t>
  </si>
  <si>
    <t>Hugo Williamson</t>
  </si>
  <si>
    <t>Joshua Little</t>
  </si>
  <si>
    <t>Nathaniel Glascott-Tull</t>
  </si>
  <si>
    <t>Oscar Cadden</t>
  </si>
  <si>
    <t xml:space="preserve">  UNDER 17 GIRLS  —  Run 800m – Swim 200m – Run 800m</t>
  </si>
  <si>
    <t>Amelie Barnsley-Ryan</t>
  </si>
  <si>
    <t>Under 17 Girls</t>
  </si>
  <si>
    <t>Amelie Smith</t>
  </si>
  <si>
    <t>Bella Whitelow</t>
  </si>
  <si>
    <t>Charlotte Smith</t>
  </si>
  <si>
    <t>Emily Niccolls</t>
  </si>
  <si>
    <t>Jesse Calitz</t>
  </si>
  <si>
    <t>Lucie Jepson</t>
  </si>
  <si>
    <t>Matilda-Mae Matthews</t>
  </si>
  <si>
    <t>Rebecca Batchelor</t>
  </si>
  <si>
    <t xml:space="preserve">  UNDER 19 BOYS  —  Run 800m – Swim 200m – Run 800m</t>
  </si>
  <si>
    <t>Thomas Jepson</t>
  </si>
  <si>
    <t>Under 19 Boys</t>
  </si>
  <si>
    <t>PODIUM SUMMARY — Race 8: Under 17 / Under 19 / Senior — Combined</t>
  </si>
  <si>
    <t>Sophie Gent</t>
  </si>
  <si>
    <t>Under 11 gir;s</t>
  </si>
  <si>
    <t>Zara Britton</t>
  </si>
  <si>
    <t>Under 19 Girls</t>
  </si>
  <si>
    <t>DNS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</si>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</sst>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24" x14ac:knownFonts="1">
    <font>
      <sz val="11"/>
      <color theme="1"/>
      <name val="Calibri"/>
      <family val="2"/>
      <scheme val="minor"/>
    </font>
    <font>
      <b/>
      <sz val="16"/>
      <color rgb="FFFFFFFF"/>
      <name val="Arial"/>
    </font>
    <font>
      <sz val="10"/>
      <color rgb="FFFFFFFF"/>
      <name val="Arial"/>
    </font>
    <font>
      <b/>
      <sz val="10"/>
      <color rgb="FFFFFFFF"/>
      <name val="Arial"/>
    </font>
    <font>
      <sz val="9"/>
      <color rgb="FF111111"/>
      <name val="Arial"/>
    </font>
    <font>
      <b/>
      <sz val="10"/>
      <color rgb="FF111111"/>
      <name val="Arial"/>
    </font>
    <font>
      <sz val="9"/>
      <color rgb="FF005F9E"/>
      <name val="Arial"/>
    </font>
    <font>
      <b/>
      <sz val="10"/>
      <color rgb="FF005F9E"/>
      <name val="Arial"/>
    </font>
    <font>
      <i/>
      <sz val="9"/>
      <color rgb="FF555555"/>
      <name val="Arial"/>
    </font>
    <font>
      <b/>
      <sz val="13"/>
      <color rgb="FFFFFFFF"/>
      <name val="Arial"/>
    </font>
    <font>
      <sz val="9"/>
      <color rgb="FFFFFFFF"/>
      <name val="Arial"/>
    </font>
    <font>
      <i/>
      <sz val="9"/>
      <color rgb="FF444444"/>
      <name val="Arial"/>
    </font>
    <font>
      <b/>
      <sz val="9"/>
      <color rgb="FFFFFFFF"/>
      <name val="Arial"/>
    </font>
    <font>
      <sz val="9"/>
      <color rgb="FF999999"/>
      <name val="Arial"/>
    </font>
    <font>
      <sz val="10"/>
      <color rgb="FF111111"/>
      <name val="Arial"/>
    </font>
    <font>
      <sz val="9"/>
      <color rgb="FF555555"/>
      <name val="Arial"/>
    </font>
    <font>
      <b/>
      <sz val="11"/>
      <color rgb="FF111111"/>
      <name val="Arial"/>
    </font>
    <font>
      <b/>
      <sz val="9"/>
      <color rgb="FFCCCCCC"/>
      <name val="Arial"/>
    </font>
    <font>
      <b/>
      <sz val="11"/>
      <color rgb="FFFFFFFF"/>
      <name val="Arial"/>
    </font>
    <font>
      <sz val="9"/>
      <color rgb="FFB8860B"/>
      <name val="Arial"/>
    </font>
    <font>
      <sz val="9"/>
      <color rgb="FF777777"/>
      <name val="Arial"/>
    </font>
    <font>
      <sz val="9"/>
      <color rgb="FFAD6F3B"/>
      <name val="Arial"/>
    </font>
    <font>
      <b/>
      <sz val="9"/>
      <color rgb="FFB8860B"/>
      <name val="Arial"/>
    </font>
    <font>
      <b/>
      <sz val="9"/>
      <color rgb="FF4A9A08"/>
      <name val="Arial"/>
    </font>
  </fonts>
  <fills count="49">
    <fill>
      <patternFill patternType="none"/>
    </fill>
    <fill>
      <patternFill patternType="gray125"/>
    </fill>
    <fill>
      <patternFill patternType="solid">
        <fgColor rgb="FFE80000"/>
      </patternFill>
    </fill>
    <fill>
      <patternFill patternType="solid">
        <fgColor rgb="FF111111"/>
      </patternFill>
    </fill>
    <fill>
      <patternFill patternType="solid">
        <fgColor rgb="FF6FCF0D"/>
      </patternFill>
    </fill>
    <fill>
      <patternFill patternType="solid">
        <fgColor rgb="FFF8F8F8"/>
      </patternFill>
    </fill>
    <fill>
      <patternFill patternType="solid">
        <fgColor rgb="FFFFFFFF"/>
      </patternFill>
    </fill>
    <fill>
      <patternFill patternType="solid">
        <fgColor rgb="FF222222"/>
      </patternFill>
    </fill>
    <fill>
      <patternFill patternType="solid">
        <fgColor rgb="FFE3F2FD"/>
      </patternFill>
    </fill>
    <fill>
      <patternFill patternType="solid">
        <fgColor rgb="FFFFFDE7"/>
      </patternFill>
    </fill>
    <fill>
      <patternFill patternType="solid">
        <fgColor rgb="FF3949AB"/>
      </patternFill>
    </fill>
    <fill>
      <patternFill patternType="solid">
        <fgColor rgb="FFD5DBEF"/>
      </patternFill>
    </fill>
    <fill>
      <patternFill patternType="solid">
        <fgColor rgb="FFFFFF99"/>
      </patternFill>
    </fill>
    <fill>
      <patternFill patternType="solid">
        <fgColor rgb="FFF5F5F5"/>
      </patternFill>
    </fill>
    <fill>
      <patternFill patternType="solid">
        <fgColor rgb="FF2E7D32"/>
      </patternFill>
    </fill>
    <fill>
      <patternFill patternType="solid">
        <fgColor rgb="FFE5F0DE"/>
      </patternFill>
    </fill>
    <fill>
      <patternFill patternType="solid">
        <fgColor rgb="FFDDE3F7"/>
      </patternFill>
    </fill>
    <fill>
      <patternFill patternType="solid">
        <fgColor rgb="FF333333"/>
      </patternFill>
    </fill>
    <fill>
      <patternFill patternType="solid">
        <fgColor rgb="FFFFF8DC"/>
      </patternFill>
    </fill>
    <fill>
      <patternFill patternType="solid">
        <fgColor rgb="FFFFF0E8"/>
      </patternFill>
    </fill>
    <fill>
      <patternFill patternType="solid">
        <fgColor rgb="FFDDEFDD"/>
      </patternFill>
    </fill>
    <fill>
      <patternFill patternType="solid">
        <fgColor rgb="FFE5F7E5"/>
      </patternFill>
    </fill>
    <fill>
      <patternFill patternType="solid">
        <fgColor rgb="FFE8F5E0"/>
      </patternFill>
    </fill>
    <fill>
      <patternFill patternType="solid">
        <fgColor rgb="FF1565C0"/>
      </patternFill>
    </fill>
    <fill>
      <patternFill patternType="solid">
        <fgColor rgb="FFCEE6EF"/>
      </patternFill>
    </fill>
    <fill>
      <patternFill patternType="solid">
        <fgColor rgb="FFD6EEF7"/>
      </patternFill>
    </fill>
    <fill>
      <patternFill patternType="solid">
        <fgColor rgb="FFC62828"/>
      </patternFill>
    </fill>
    <fill>
      <patternFill patternType="solid">
        <fgColor rgb="FFF5DDDD"/>
      </patternFill>
    </fill>
    <fill>
      <patternFill patternType="solid">
        <fgColor rgb="FFFDE5E5"/>
      </patternFill>
    </fill>
    <fill>
      <patternFill patternType="solid">
        <fgColor rgb="FFE65100"/>
      </patternFill>
    </fill>
    <fill>
      <patternFill patternType="solid">
        <fgColor rgb="FFF7E8D8"/>
      </patternFill>
    </fill>
    <fill>
      <patternFill patternType="solid">
        <fgColor rgb="FFFFF0E0"/>
      </patternFill>
    </fill>
    <fill>
      <patternFill patternType="solid">
        <fgColor rgb="FFF57F17"/>
      </patternFill>
    </fill>
    <fill>
      <patternFill patternType="solid">
        <fgColor rgb="FFF7F3DE"/>
      </patternFill>
    </fill>
    <fill>
      <patternFill patternType="solid">
        <fgColor rgb="FFFFFBE6"/>
      </patternFill>
    </fill>
    <fill>
      <patternFill patternType="solid">
        <fgColor rgb="FFBF360C"/>
      </patternFill>
    </fill>
    <fill>
      <patternFill patternType="solid">
        <fgColor rgb="FFF7E8E0"/>
      </patternFill>
    </fill>
    <fill>
      <patternFill patternType="solid">
        <fgColor rgb="FF006064"/>
      </patternFill>
    </fill>
    <fill>
      <patternFill patternType="solid">
        <fgColor rgb="FFD8EFF2"/>
      </patternFill>
    </fill>
    <fill>
      <patternFill patternType="solid">
        <fgColor rgb="FFE0F7FA"/>
      </patternFill>
    </fill>
    <fill>
      <patternFill patternType="solid">
        <fgColor rgb="FF212121"/>
      </patternFill>
    </fill>
    <fill>
      <patternFill patternType="solid">
        <fgColor rgb="FFE8E8E8"/>
      </patternFill>
    </fill>
    <fill>
      <patternFill patternType="solid">
        <fgColor rgb="FF6A1B9A"/>
      </patternFill>
    </fill>
    <fill>
      <patternFill patternType="solid">
        <fgColor rgb="FFEDDEF7"/>
      </patternFill>
    </fill>
    <fill>
      <patternFill patternType="solid">
        <fgColor rgb="FFF5E6FF"/>
      </patternFill>
    </fill>
    <fill>
      <patternFill patternType="solid">
        <fgColor rgb="FF00695C"/>
      </patternFill>
    </fill>
    <fill>
      <patternFill patternType="solid">
        <fgColor rgb="FFD8EDE8"/>
      </patternFill>
    </fill>
    <fill>
      <patternFill patternType="solid">
        <fgColor rgb="FFF0F0F0"/>
      </patternFill>
    </fill>
    <fill>
      <patternFill patternType="solid">
        <fgColor rgb="FFE0F5F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AA00"/>
      </left>
      <right style="medium">
        <color rgb="FFCCAA00"/>
      </right>
      <top style="medium">
        <color rgb="FFCCAA00"/>
      </top>
      <bottom style="medium">
        <color rgb="FFCCAA00"/>
      </bottom>
      <diagonal/>
    </border>
    <border>
      <left style="thin">
        <color rgb="FFCCCCCC"/>
      </left>
      <right style="thin">
        <color rgb="FFCCCCCC"/>
      </right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4" borderId="0" xfId="0" applyFill="1"/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left" vertical="center"/>
    </xf>
    <xf numFmtId="0" fontId="15" fillId="11" borderId="2" xfId="0" applyFont="1" applyFill="1" applyBorder="1" applyAlignment="1">
      <alignment horizontal="left" vertical="center"/>
    </xf>
    <xf numFmtId="0" fontId="4" fillId="11" borderId="2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17" fillId="11" borderId="2" xfId="0" applyFont="1" applyFill="1" applyBorder="1" applyAlignment="1">
      <alignment horizontal="center" vertical="center"/>
    </xf>
    <xf numFmtId="0" fontId="13" fillId="15" borderId="2" xfId="0" applyFont="1" applyFill="1" applyBorder="1" applyAlignment="1">
      <alignment horizontal="center" vertical="center"/>
    </xf>
    <xf numFmtId="0" fontId="14" fillId="15" borderId="2" xfId="0" applyFont="1" applyFill="1" applyBorder="1" applyAlignment="1">
      <alignment horizontal="left" vertical="center"/>
    </xf>
    <xf numFmtId="0" fontId="15" fillId="15" borderId="2" xfId="0" applyFont="1" applyFill="1" applyBorder="1" applyAlignment="1">
      <alignment horizontal="left" vertical="center"/>
    </xf>
    <xf numFmtId="0" fontId="4" fillId="15" borderId="2" xfId="0" applyFont="1" applyFill="1" applyBorder="1" applyAlignment="1">
      <alignment horizontal="center" vertical="center"/>
    </xf>
    <xf numFmtId="0" fontId="17" fillId="15" borderId="2" xfId="0" applyFont="1" applyFill="1" applyBorder="1" applyAlignment="1">
      <alignment horizontal="center" vertical="center"/>
    </xf>
    <xf numFmtId="0" fontId="13" fillId="16" borderId="2" xfId="0" applyFont="1" applyFill="1" applyBorder="1" applyAlignment="1">
      <alignment horizontal="center" vertical="center"/>
    </xf>
    <xf numFmtId="0" fontId="14" fillId="16" borderId="2" xfId="0" applyFont="1" applyFill="1" applyBorder="1" applyAlignment="1">
      <alignment horizontal="left" vertical="center"/>
    </xf>
    <xf numFmtId="0" fontId="15" fillId="16" borderId="2" xfId="0" applyFont="1" applyFill="1" applyBorder="1" applyAlignment="1">
      <alignment horizontal="left" vertical="center"/>
    </xf>
    <xf numFmtId="0" fontId="4" fillId="16" borderId="2" xfId="0" applyFont="1" applyFill="1" applyBorder="1" applyAlignment="1">
      <alignment horizontal="center" vertical="center"/>
    </xf>
    <xf numFmtId="0" fontId="17" fillId="16" borderId="2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 vertical="center"/>
    </xf>
    <xf numFmtId="0" fontId="0" fillId="10" borderId="1" xfId="0" applyFill="1" applyBorder="1"/>
    <xf numFmtId="0" fontId="12" fillId="10" borderId="1" xfId="0" applyFont="1" applyFill="1" applyBorder="1" applyAlignment="1">
      <alignment horizontal="center" vertical="center"/>
    </xf>
    <xf numFmtId="0" fontId="19" fillId="18" borderId="1" xfId="0" applyFont="1" applyFill="1" applyBorder="1" applyAlignment="1">
      <alignment horizontal="center" vertical="center"/>
    </xf>
    <xf numFmtId="0" fontId="20" fillId="13" borderId="1" xfId="0" applyFont="1" applyFill="1" applyBorder="1" applyAlignment="1">
      <alignment horizontal="center" vertical="center"/>
    </xf>
    <xf numFmtId="0" fontId="21" fillId="19" borderId="1" xfId="0" applyFont="1" applyFill="1" applyBorder="1" applyAlignment="1">
      <alignment horizontal="center" vertical="center"/>
    </xf>
    <xf numFmtId="0" fontId="15" fillId="18" borderId="1" xfId="0" applyFont="1" applyFill="1" applyBorder="1" applyAlignment="1">
      <alignment horizontal="center" vertical="center"/>
    </xf>
    <xf numFmtId="45" fontId="22" fillId="18" borderId="1" xfId="0" applyNumberFormat="1" applyFont="1" applyFill="1" applyBorder="1" applyAlignment="1">
      <alignment horizontal="center" vertical="center"/>
    </xf>
    <xf numFmtId="0" fontId="0" fillId="16" borderId="1" xfId="0" applyFill="1" applyBorder="1"/>
    <xf numFmtId="0" fontId="0" fillId="14" borderId="1" xfId="0" applyFill="1" applyBorder="1"/>
    <xf numFmtId="0" fontId="12" fillId="14" borderId="1" xfId="0" applyFont="1" applyFill="1" applyBorder="1" applyAlignment="1">
      <alignment horizontal="center" vertical="center"/>
    </xf>
    <xf numFmtId="0" fontId="0" fillId="15" borderId="1" xfId="0" applyFill="1" applyBorder="1"/>
    <xf numFmtId="0" fontId="13" fillId="20" borderId="2" xfId="0" applyFont="1" applyFill="1" applyBorder="1" applyAlignment="1">
      <alignment horizontal="center" vertical="center"/>
    </xf>
    <xf numFmtId="0" fontId="14" fillId="20" borderId="2" xfId="0" applyFont="1" applyFill="1" applyBorder="1" applyAlignment="1">
      <alignment horizontal="left" vertical="center"/>
    </xf>
    <xf numFmtId="0" fontId="15" fillId="20" borderId="2" xfId="0" applyFont="1" applyFill="1" applyBorder="1" applyAlignment="1">
      <alignment horizontal="left" vertical="center"/>
    </xf>
    <xf numFmtId="0" fontId="4" fillId="20" borderId="2" xfId="0" applyFont="1" applyFill="1" applyBorder="1" applyAlignment="1">
      <alignment horizontal="center" vertical="center"/>
    </xf>
    <xf numFmtId="0" fontId="17" fillId="20" borderId="2" xfId="0" applyFont="1" applyFill="1" applyBorder="1" applyAlignment="1">
      <alignment horizontal="center" vertical="center"/>
    </xf>
    <xf numFmtId="0" fontId="13" fillId="21" borderId="2" xfId="0" applyFont="1" applyFill="1" applyBorder="1" applyAlignment="1">
      <alignment horizontal="center" vertical="center"/>
    </xf>
    <xf numFmtId="0" fontId="14" fillId="21" borderId="2" xfId="0" applyFont="1" applyFill="1" applyBorder="1" applyAlignment="1">
      <alignment horizontal="left" vertical="center"/>
    </xf>
    <xf numFmtId="0" fontId="15" fillId="21" borderId="2" xfId="0" applyFont="1" applyFill="1" applyBorder="1" applyAlignment="1">
      <alignment horizontal="left" vertical="center"/>
    </xf>
    <xf numFmtId="0" fontId="4" fillId="21" borderId="2" xfId="0" applyFont="1" applyFill="1" applyBorder="1" applyAlignment="1">
      <alignment horizontal="center" vertical="center"/>
    </xf>
    <xf numFmtId="0" fontId="17" fillId="21" borderId="2" xfId="0" applyFont="1" applyFill="1" applyBorder="1" applyAlignment="1">
      <alignment horizontal="center" vertical="center"/>
    </xf>
    <xf numFmtId="0" fontId="13" fillId="22" borderId="2" xfId="0" applyFont="1" applyFill="1" applyBorder="1" applyAlignment="1">
      <alignment horizontal="center" vertical="center"/>
    </xf>
    <xf numFmtId="0" fontId="5" fillId="22" borderId="2" xfId="0" applyFont="1" applyFill="1" applyBorder="1" applyAlignment="1">
      <alignment horizontal="left" vertical="center"/>
    </xf>
    <xf numFmtId="0" fontId="15" fillId="22" borderId="2" xfId="0" applyFont="1" applyFill="1" applyBorder="1" applyAlignment="1">
      <alignment horizontal="left" vertical="center"/>
    </xf>
    <xf numFmtId="0" fontId="4" fillId="22" borderId="2" xfId="0" applyFont="1" applyFill="1" applyBorder="1" applyAlignment="1">
      <alignment horizontal="center" vertical="center"/>
    </xf>
    <xf numFmtId="0" fontId="23" fillId="22" borderId="2" xfId="0" applyFont="1" applyFill="1" applyBorder="1" applyAlignment="1">
      <alignment horizontal="center" vertical="center"/>
    </xf>
    <xf numFmtId="0" fontId="0" fillId="21" borderId="1" xfId="0" applyFill="1" applyBorder="1"/>
    <xf numFmtId="0" fontId="13" fillId="24" borderId="2" xfId="0" applyFont="1" applyFill="1" applyBorder="1" applyAlignment="1">
      <alignment horizontal="center" vertical="center"/>
    </xf>
    <xf numFmtId="0" fontId="14" fillId="24" borderId="2" xfId="0" applyFont="1" applyFill="1" applyBorder="1" applyAlignment="1">
      <alignment horizontal="left" vertical="center"/>
    </xf>
    <xf numFmtId="0" fontId="15" fillId="24" borderId="2" xfId="0" applyFont="1" applyFill="1" applyBorder="1" applyAlignment="1">
      <alignment horizontal="left" vertical="center"/>
    </xf>
    <xf numFmtId="0" fontId="4" fillId="24" borderId="2" xfId="0" applyFont="1" applyFill="1" applyBorder="1" applyAlignment="1">
      <alignment horizontal="center" vertical="center"/>
    </xf>
    <xf numFmtId="0" fontId="17" fillId="24" borderId="2" xfId="0" applyFont="1" applyFill="1" applyBorder="1" applyAlignment="1">
      <alignment horizontal="center" vertical="center"/>
    </xf>
    <xf numFmtId="0" fontId="13" fillId="25" borderId="2" xfId="0" applyFont="1" applyFill="1" applyBorder="1" applyAlignment="1">
      <alignment horizontal="center" vertical="center"/>
    </xf>
    <xf numFmtId="0" fontId="14" fillId="25" borderId="2" xfId="0" applyFont="1" applyFill="1" applyBorder="1" applyAlignment="1">
      <alignment horizontal="left" vertical="center"/>
    </xf>
    <xf numFmtId="0" fontId="15" fillId="25" borderId="2" xfId="0" applyFont="1" applyFill="1" applyBorder="1" applyAlignment="1">
      <alignment horizontal="left" vertical="center"/>
    </xf>
    <xf numFmtId="0" fontId="4" fillId="25" borderId="2" xfId="0" applyFont="1" applyFill="1" applyBorder="1" applyAlignment="1">
      <alignment horizontal="center" vertical="center"/>
    </xf>
    <xf numFmtId="0" fontId="17" fillId="25" borderId="2" xfId="0" applyFont="1" applyFill="1" applyBorder="1" applyAlignment="1">
      <alignment horizontal="center" vertical="center"/>
    </xf>
    <xf numFmtId="0" fontId="0" fillId="23" borderId="1" xfId="0" applyFill="1" applyBorder="1"/>
    <xf numFmtId="0" fontId="12" fillId="23" borderId="1" xfId="0" applyFont="1" applyFill="1" applyBorder="1" applyAlignment="1">
      <alignment horizontal="center" vertical="center"/>
    </xf>
    <xf numFmtId="0" fontId="0" fillId="25" borderId="1" xfId="0" applyFill="1" applyBorder="1"/>
    <xf numFmtId="0" fontId="13" fillId="27" borderId="2" xfId="0" applyFont="1" applyFill="1" applyBorder="1" applyAlignment="1">
      <alignment horizontal="center" vertical="center"/>
    </xf>
    <xf numFmtId="0" fontId="14" fillId="27" borderId="2" xfId="0" applyFont="1" applyFill="1" applyBorder="1" applyAlignment="1">
      <alignment horizontal="left" vertical="center"/>
    </xf>
    <xf numFmtId="0" fontId="15" fillId="27" borderId="2" xfId="0" applyFont="1" applyFill="1" applyBorder="1" applyAlignment="1">
      <alignment horizontal="left" vertical="center"/>
    </xf>
    <xf numFmtId="0" fontId="4" fillId="27" borderId="2" xfId="0" applyFont="1" applyFill="1" applyBorder="1" applyAlignment="1">
      <alignment horizontal="center" vertical="center"/>
    </xf>
    <xf numFmtId="0" fontId="17" fillId="27" borderId="2" xfId="0" applyFont="1" applyFill="1" applyBorder="1" applyAlignment="1">
      <alignment horizontal="center" vertical="center"/>
    </xf>
    <xf numFmtId="0" fontId="13" fillId="28" borderId="2" xfId="0" applyFont="1" applyFill="1" applyBorder="1" applyAlignment="1">
      <alignment horizontal="center" vertical="center"/>
    </xf>
    <xf numFmtId="0" fontId="14" fillId="28" borderId="2" xfId="0" applyFont="1" applyFill="1" applyBorder="1" applyAlignment="1">
      <alignment horizontal="left" vertical="center"/>
    </xf>
    <xf numFmtId="0" fontId="15" fillId="28" borderId="2" xfId="0" applyFont="1" applyFill="1" applyBorder="1" applyAlignment="1">
      <alignment horizontal="left" vertical="center"/>
    </xf>
    <xf numFmtId="0" fontId="4" fillId="28" borderId="2" xfId="0" applyFont="1" applyFill="1" applyBorder="1" applyAlignment="1">
      <alignment horizontal="center" vertical="center"/>
    </xf>
    <xf numFmtId="0" fontId="17" fillId="28" borderId="2" xfId="0" applyFont="1" applyFill="1" applyBorder="1" applyAlignment="1">
      <alignment horizontal="center" vertical="center"/>
    </xf>
    <xf numFmtId="0" fontId="0" fillId="26" borderId="1" xfId="0" applyFill="1" applyBorder="1"/>
    <xf numFmtId="0" fontId="12" fillId="26" borderId="1" xfId="0" applyFont="1" applyFill="1" applyBorder="1" applyAlignment="1">
      <alignment horizontal="center" vertical="center"/>
    </xf>
    <xf numFmtId="0" fontId="0" fillId="28" borderId="1" xfId="0" applyFill="1" applyBorder="1"/>
    <xf numFmtId="0" fontId="13" fillId="30" borderId="2" xfId="0" applyFont="1" applyFill="1" applyBorder="1" applyAlignment="1">
      <alignment horizontal="center" vertical="center"/>
    </xf>
    <xf numFmtId="0" fontId="14" fillId="30" borderId="2" xfId="0" applyFont="1" applyFill="1" applyBorder="1" applyAlignment="1">
      <alignment horizontal="left" vertical="center"/>
    </xf>
    <xf numFmtId="0" fontId="15" fillId="30" borderId="2" xfId="0" applyFont="1" applyFill="1" applyBorder="1" applyAlignment="1">
      <alignment horizontal="left" vertical="center"/>
    </xf>
    <xf numFmtId="0" fontId="4" fillId="30" borderId="2" xfId="0" applyFont="1" applyFill="1" applyBorder="1" applyAlignment="1">
      <alignment horizontal="center" vertical="center"/>
    </xf>
    <xf numFmtId="0" fontId="17" fillId="30" borderId="2" xfId="0" applyFont="1" applyFill="1" applyBorder="1" applyAlignment="1">
      <alignment horizontal="center" vertical="center"/>
    </xf>
    <xf numFmtId="0" fontId="13" fillId="31" borderId="2" xfId="0" applyFont="1" applyFill="1" applyBorder="1" applyAlignment="1">
      <alignment horizontal="center" vertical="center"/>
    </xf>
    <xf numFmtId="0" fontId="14" fillId="31" borderId="2" xfId="0" applyFont="1" applyFill="1" applyBorder="1" applyAlignment="1">
      <alignment horizontal="left" vertical="center"/>
    </xf>
    <xf numFmtId="0" fontId="15" fillId="31" borderId="2" xfId="0" applyFont="1" applyFill="1" applyBorder="1" applyAlignment="1">
      <alignment horizontal="left" vertical="center"/>
    </xf>
    <xf numFmtId="0" fontId="4" fillId="31" borderId="2" xfId="0" applyFont="1" applyFill="1" applyBorder="1" applyAlignment="1">
      <alignment horizontal="center" vertical="center"/>
    </xf>
    <xf numFmtId="0" fontId="17" fillId="31" borderId="2" xfId="0" applyFont="1" applyFill="1" applyBorder="1" applyAlignment="1">
      <alignment horizontal="center" vertical="center"/>
    </xf>
    <xf numFmtId="0" fontId="0" fillId="29" borderId="1" xfId="0" applyFill="1" applyBorder="1"/>
    <xf numFmtId="0" fontId="12" fillId="29" borderId="1" xfId="0" applyFont="1" applyFill="1" applyBorder="1" applyAlignment="1">
      <alignment horizontal="center" vertical="center"/>
    </xf>
    <xf numFmtId="0" fontId="0" fillId="31" borderId="1" xfId="0" applyFill="1" applyBorder="1"/>
    <xf numFmtId="0" fontId="13" fillId="33" borderId="2" xfId="0" applyFont="1" applyFill="1" applyBorder="1" applyAlignment="1">
      <alignment horizontal="center" vertical="center"/>
    </xf>
    <xf numFmtId="0" fontId="14" fillId="33" borderId="2" xfId="0" applyFont="1" applyFill="1" applyBorder="1" applyAlignment="1">
      <alignment horizontal="left" vertical="center"/>
    </xf>
    <xf numFmtId="0" fontId="15" fillId="33" borderId="2" xfId="0" applyFont="1" applyFill="1" applyBorder="1" applyAlignment="1">
      <alignment horizontal="left" vertical="center"/>
    </xf>
    <xf numFmtId="0" fontId="4" fillId="33" borderId="2" xfId="0" applyFont="1" applyFill="1" applyBorder="1" applyAlignment="1">
      <alignment horizontal="center" vertical="center"/>
    </xf>
    <xf numFmtId="0" fontId="17" fillId="33" borderId="2" xfId="0" applyFont="1" applyFill="1" applyBorder="1" applyAlignment="1">
      <alignment horizontal="center" vertical="center"/>
    </xf>
    <xf numFmtId="0" fontId="13" fillId="34" borderId="2" xfId="0" applyFont="1" applyFill="1" applyBorder="1" applyAlignment="1">
      <alignment horizontal="center" vertical="center"/>
    </xf>
    <xf numFmtId="0" fontId="14" fillId="34" borderId="2" xfId="0" applyFont="1" applyFill="1" applyBorder="1" applyAlignment="1">
      <alignment horizontal="left" vertical="center"/>
    </xf>
    <xf numFmtId="0" fontId="15" fillId="34" borderId="2" xfId="0" applyFont="1" applyFill="1" applyBorder="1" applyAlignment="1">
      <alignment horizontal="left" vertical="center"/>
    </xf>
    <xf numFmtId="0" fontId="4" fillId="34" borderId="2" xfId="0" applyFont="1" applyFill="1" applyBorder="1" applyAlignment="1">
      <alignment horizontal="center" vertical="center"/>
    </xf>
    <xf numFmtId="0" fontId="17" fillId="34" borderId="2" xfId="0" applyFont="1" applyFill="1" applyBorder="1" applyAlignment="1">
      <alignment horizontal="center" vertical="center"/>
    </xf>
    <xf numFmtId="0" fontId="13" fillId="36" borderId="2" xfId="0" applyFont="1" applyFill="1" applyBorder="1" applyAlignment="1">
      <alignment horizontal="center" vertical="center"/>
    </xf>
    <xf numFmtId="0" fontId="14" fillId="36" borderId="2" xfId="0" applyFont="1" applyFill="1" applyBorder="1" applyAlignment="1">
      <alignment horizontal="left" vertical="center"/>
    </xf>
    <xf numFmtId="0" fontId="15" fillId="36" borderId="2" xfId="0" applyFont="1" applyFill="1" applyBorder="1" applyAlignment="1">
      <alignment horizontal="left" vertical="center"/>
    </xf>
    <xf numFmtId="0" fontId="4" fillId="36" borderId="2" xfId="0" applyFont="1" applyFill="1" applyBorder="1" applyAlignment="1">
      <alignment horizontal="center" vertical="center"/>
    </xf>
    <xf numFmtId="0" fontId="17" fillId="36" borderId="2" xfId="0" applyFont="1" applyFill="1" applyBorder="1" applyAlignment="1">
      <alignment horizontal="center" vertical="center"/>
    </xf>
    <xf numFmtId="0" fontId="13" fillId="19" borderId="2" xfId="0" applyFont="1" applyFill="1" applyBorder="1" applyAlignment="1">
      <alignment horizontal="center" vertical="center"/>
    </xf>
    <xf numFmtId="0" fontId="14" fillId="19" borderId="2" xfId="0" applyFont="1" applyFill="1" applyBorder="1" applyAlignment="1">
      <alignment horizontal="left" vertical="center"/>
    </xf>
    <xf numFmtId="0" fontId="15" fillId="19" borderId="2" xfId="0" applyFont="1" applyFill="1" applyBorder="1" applyAlignment="1">
      <alignment horizontal="left" vertical="center"/>
    </xf>
    <xf numFmtId="0" fontId="4" fillId="19" borderId="2" xfId="0" applyFont="1" applyFill="1" applyBorder="1" applyAlignment="1">
      <alignment horizontal="center" vertical="center"/>
    </xf>
    <xf numFmtId="0" fontId="17" fillId="19" borderId="2" xfId="0" applyFont="1" applyFill="1" applyBorder="1" applyAlignment="1">
      <alignment horizontal="center" vertical="center"/>
    </xf>
    <xf numFmtId="0" fontId="0" fillId="32" borderId="1" xfId="0" applyFill="1" applyBorder="1"/>
    <xf numFmtId="0" fontId="12" fillId="32" borderId="1" xfId="0" applyFont="1" applyFill="1" applyBorder="1" applyAlignment="1">
      <alignment horizontal="center" vertical="center"/>
    </xf>
    <xf numFmtId="0" fontId="0" fillId="34" borderId="1" xfId="0" applyFill="1" applyBorder="1"/>
    <xf numFmtId="0" fontId="0" fillId="35" borderId="1" xfId="0" applyFill="1" applyBorder="1"/>
    <xf numFmtId="0" fontId="12" fillId="35" borderId="1" xfId="0" applyFont="1" applyFill="1" applyBorder="1" applyAlignment="1">
      <alignment horizontal="center" vertical="center"/>
    </xf>
    <xf numFmtId="0" fontId="0" fillId="19" borderId="1" xfId="0" applyFill="1" applyBorder="1"/>
    <xf numFmtId="0" fontId="13" fillId="38" borderId="2" xfId="0" applyFont="1" applyFill="1" applyBorder="1" applyAlignment="1">
      <alignment horizontal="center" vertical="center"/>
    </xf>
    <xf numFmtId="0" fontId="14" fillId="38" borderId="2" xfId="0" applyFont="1" applyFill="1" applyBorder="1" applyAlignment="1">
      <alignment horizontal="left" vertical="center"/>
    </xf>
    <xf numFmtId="0" fontId="15" fillId="38" borderId="2" xfId="0" applyFont="1" applyFill="1" applyBorder="1" applyAlignment="1">
      <alignment horizontal="left" vertical="center"/>
    </xf>
    <xf numFmtId="0" fontId="4" fillId="38" borderId="2" xfId="0" applyFont="1" applyFill="1" applyBorder="1" applyAlignment="1">
      <alignment horizontal="center" vertical="center"/>
    </xf>
    <xf numFmtId="0" fontId="17" fillId="38" borderId="2" xfId="0" applyFont="1" applyFill="1" applyBorder="1" applyAlignment="1">
      <alignment horizontal="center" vertical="center"/>
    </xf>
    <xf numFmtId="0" fontId="0" fillId="37" borderId="1" xfId="0" applyFill="1" applyBorder="1"/>
    <xf numFmtId="0" fontId="12" fillId="37" borderId="1" xfId="0" applyFont="1" applyFill="1" applyBorder="1" applyAlignment="1">
      <alignment horizontal="center" vertical="center"/>
    </xf>
    <xf numFmtId="0" fontId="0" fillId="39" borderId="1" xfId="0" applyFill="1" applyBorder="1"/>
    <xf numFmtId="0" fontId="13" fillId="41" borderId="2" xfId="0" applyFont="1" applyFill="1" applyBorder="1" applyAlignment="1">
      <alignment horizontal="center" vertical="center"/>
    </xf>
    <xf numFmtId="0" fontId="14" fillId="41" borderId="2" xfId="0" applyFont="1" applyFill="1" applyBorder="1" applyAlignment="1">
      <alignment horizontal="left" vertical="center"/>
    </xf>
    <xf numFmtId="0" fontId="15" fillId="41" borderId="2" xfId="0" applyFont="1" applyFill="1" applyBorder="1" applyAlignment="1">
      <alignment horizontal="left" vertical="center"/>
    </xf>
    <xf numFmtId="0" fontId="4" fillId="41" borderId="2" xfId="0" applyFont="1" applyFill="1" applyBorder="1" applyAlignment="1">
      <alignment horizontal="center" vertical="center"/>
    </xf>
    <xf numFmtId="0" fontId="17" fillId="41" borderId="2" xfId="0" applyFont="1" applyFill="1" applyBorder="1" applyAlignment="1">
      <alignment horizontal="center" vertical="center"/>
    </xf>
    <xf numFmtId="0" fontId="13" fillId="43" borderId="2" xfId="0" applyFont="1" applyFill="1" applyBorder="1" applyAlignment="1">
      <alignment horizontal="center" vertical="center"/>
    </xf>
    <xf numFmtId="0" fontId="14" fillId="43" borderId="2" xfId="0" applyFont="1" applyFill="1" applyBorder="1" applyAlignment="1">
      <alignment horizontal="left" vertical="center"/>
    </xf>
    <xf numFmtId="0" fontId="15" fillId="43" borderId="2" xfId="0" applyFont="1" applyFill="1" applyBorder="1" applyAlignment="1">
      <alignment horizontal="left" vertical="center"/>
    </xf>
    <xf numFmtId="0" fontId="4" fillId="43" borderId="2" xfId="0" applyFont="1" applyFill="1" applyBorder="1" applyAlignment="1">
      <alignment horizontal="center" vertical="center"/>
    </xf>
    <xf numFmtId="0" fontId="17" fillId="43" borderId="2" xfId="0" applyFont="1" applyFill="1" applyBorder="1" applyAlignment="1">
      <alignment horizontal="center" vertical="center"/>
    </xf>
    <xf numFmtId="0" fontId="13" fillId="44" borderId="2" xfId="0" applyFont="1" applyFill="1" applyBorder="1" applyAlignment="1">
      <alignment horizontal="center" vertical="center"/>
    </xf>
    <xf numFmtId="0" fontId="14" fillId="44" borderId="2" xfId="0" applyFont="1" applyFill="1" applyBorder="1" applyAlignment="1">
      <alignment horizontal="left" vertical="center"/>
    </xf>
    <xf numFmtId="0" fontId="15" fillId="44" borderId="2" xfId="0" applyFont="1" applyFill="1" applyBorder="1" applyAlignment="1">
      <alignment horizontal="left" vertical="center"/>
    </xf>
    <xf numFmtId="0" fontId="4" fillId="44" borderId="2" xfId="0" applyFont="1" applyFill="1" applyBorder="1" applyAlignment="1">
      <alignment horizontal="center" vertical="center"/>
    </xf>
    <xf numFmtId="0" fontId="17" fillId="44" borderId="2" xfId="0" applyFont="1" applyFill="1" applyBorder="1" applyAlignment="1">
      <alignment horizontal="center" vertical="center"/>
    </xf>
    <xf numFmtId="0" fontId="13" fillId="46" borderId="2" xfId="0" applyFont="1" applyFill="1" applyBorder="1" applyAlignment="1">
      <alignment horizontal="center" vertical="center"/>
    </xf>
    <xf numFmtId="0" fontId="14" fillId="46" borderId="2" xfId="0" applyFont="1" applyFill="1" applyBorder="1" applyAlignment="1">
      <alignment horizontal="left" vertical="center"/>
    </xf>
    <xf numFmtId="0" fontId="15" fillId="46" borderId="2" xfId="0" applyFont="1" applyFill="1" applyBorder="1" applyAlignment="1">
      <alignment horizontal="left" vertical="center"/>
    </xf>
    <xf numFmtId="0" fontId="4" fillId="46" borderId="2" xfId="0" applyFont="1" applyFill="1" applyBorder="1" applyAlignment="1">
      <alignment horizontal="center" vertical="center"/>
    </xf>
    <xf numFmtId="0" fontId="17" fillId="46" borderId="2" xfId="0" applyFont="1" applyFill="1" applyBorder="1" applyAlignment="1">
      <alignment horizontal="center" vertical="center"/>
    </xf>
    <xf numFmtId="0" fontId="0" fillId="40" borderId="1" xfId="0" applyFill="1" applyBorder="1"/>
    <xf numFmtId="0" fontId="12" fillId="40" borderId="1" xfId="0" applyFont="1" applyFill="1" applyBorder="1" applyAlignment="1">
      <alignment horizontal="center" vertical="center"/>
    </xf>
    <xf numFmtId="0" fontId="0" fillId="47" borderId="1" xfId="0" applyFill="1" applyBorder="1"/>
    <xf numFmtId="0" fontId="0" fillId="42" borderId="1" xfId="0" applyFill="1" applyBorder="1"/>
    <xf numFmtId="0" fontId="12" fillId="42" borderId="1" xfId="0" applyFont="1" applyFill="1" applyBorder="1" applyAlignment="1">
      <alignment horizontal="center" vertical="center"/>
    </xf>
    <xf numFmtId="0" fontId="0" fillId="44" borderId="1" xfId="0" applyFill="1" applyBorder="1"/>
    <xf numFmtId="0" fontId="0" fillId="45" borderId="1" xfId="0" applyFill="1" applyBorder="1"/>
    <xf numFmtId="0" fontId="12" fillId="45" borderId="1" xfId="0" applyFont="1" applyFill="1" applyBorder="1" applyAlignment="1">
      <alignment horizontal="center" vertical="center"/>
    </xf>
    <xf numFmtId="0" fontId="0" fillId="48" borderId="1" xfId="0" applyFill="1" applyBorder="1"/>
    <xf numFmtId="0" fontId="13" fillId="24" borderId="4" xfId="0" applyFont="1" applyFill="1" applyBorder="1" applyAlignment="1">
      <alignment horizontal="center" vertical="center"/>
    </xf>
    <xf numFmtId="0" fontId="14" fillId="24" borderId="4" xfId="0" applyFont="1" applyFill="1" applyBorder="1" applyAlignment="1">
      <alignment horizontal="left" vertical="center"/>
    </xf>
    <xf numFmtId="0" fontId="15" fillId="24" borderId="4" xfId="0" applyFont="1" applyFill="1" applyBorder="1" applyAlignment="1">
      <alignment horizontal="left" vertical="center"/>
    </xf>
    <xf numFmtId="0" fontId="4" fillId="24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6" fillId="12" borderId="3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0" fillId="0" borderId="0" xfId="0"/>
    <xf numFmtId="0" fontId="12" fillId="45" borderId="0" xfId="0" applyFont="1" applyFill="1" applyAlignment="1">
      <alignment horizontal="left" vertical="center"/>
    </xf>
    <xf numFmtId="0" fontId="12" fillId="4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1" fillId="9" borderId="0" xfId="0" applyFont="1" applyFill="1" applyAlignment="1">
      <alignment horizontal="left" vertical="center"/>
    </xf>
    <xf numFmtId="0" fontId="12" fillId="40" borderId="0" xfId="0" applyFont="1" applyFill="1" applyAlignment="1">
      <alignment horizontal="left" vertical="center"/>
    </xf>
    <xf numFmtId="0" fontId="6" fillId="8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2" fillId="14" borderId="0" xfId="0" applyFont="1" applyFill="1" applyAlignment="1">
      <alignment horizontal="left" vertical="center"/>
    </xf>
    <xf numFmtId="0" fontId="12" fillId="10" borderId="0" xfId="0" applyFont="1" applyFill="1" applyAlignment="1">
      <alignment horizontal="left" vertical="center"/>
    </xf>
    <xf numFmtId="0" fontId="12" fillId="23" borderId="0" xfId="0" applyFont="1" applyFill="1" applyAlignment="1">
      <alignment horizontal="left" vertical="center"/>
    </xf>
    <xf numFmtId="0" fontId="12" fillId="26" borderId="0" xfId="0" applyFont="1" applyFill="1" applyAlignment="1">
      <alignment horizontal="left" vertical="center"/>
    </xf>
    <xf numFmtId="0" fontId="12" fillId="29" borderId="0" xfId="0" applyFont="1" applyFill="1" applyAlignment="1">
      <alignment horizontal="left" vertical="center"/>
    </xf>
    <xf numFmtId="0" fontId="12" fillId="35" borderId="0" xfId="0" applyFont="1" applyFill="1" applyAlignment="1">
      <alignment horizontal="left" vertical="center"/>
    </xf>
    <xf numFmtId="0" fontId="12" fillId="32" borderId="0" xfId="0" applyFont="1" applyFill="1" applyAlignment="1">
      <alignment horizontal="left" vertical="center"/>
    </xf>
    <xf numFmtId="0" fontId="12" fillId="37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workbookViewId="0">
      <selection activeCell="A5" sqref="A5"/>
    </sheetView>
  </sheetViews>
  <sheetFormatPr defaultRowHeight="14.5" x14ac:dyDescent="0.35"/>
  <cols>
    <col min="1" max="1" width="5" customWidth="1"/>
    <col min="2" max="2" width="38" customWidth="1"/>
    <col min="3" max="3" width="28" customWidth="1"/>
    <col min="4" max="4" width="10" customWidth="1"/>
    <col min="5" max="5" width="12" customWidth="1"/>
    <col min="6" max="8" width="18" customWidth="1"/>
  </cols>
  <sheetData>
    <row r="1" spans="1:8" ht="40" customHeight="1" x14ac:dyDescent="0.35">
      <c r="A1" s="177" t="s">
        <v>0</v>
      </c>
      <c r="B1" s="166"/>
      <c r="C1" s="166"/>
      <c r="D1" s="166"/>
      <c r="E1" s="166"/>
      <c r="F1" s="166"/>
      <c r="G1" s="166"/>
      <c r="H1" s="166"/>
    </row>
    <row r="2" spans="1:8" ht="20" customHeight="1" x14ac:dyDescent="0.35">
      <c r="A2" s="175" t="s">
        <v>1</v>
      </c>
      <c r="B2" s="166"/>
      <c r="C2" s="166"/>
      <c r="D2" s="166"/>
      <c r="E2" s="166"/>
      <c r="F2" s="166"/>
      <c r="G2" s="166"/>
      <c r="H2" s="166"/>
    </row>
    <row r="3" spans="1:8" ht="5" customHeight="1" x14ac:dyDescent="0.35">
      <c r="A3" s="1"/>
      <c r="B3" s="1"/>
      <c r="C3" s="1"/>
      <c r="D3" s="1"/>
      <c r="E3" s="1"/>
      <c r="F3" s="1"/>
      <c r="G3" s="1"/>
      <c r="H3" s="1"/>
    </row>
    <row r="4" spans="1:8" ht="26" customHeight="1" x14ac:dyDescent="0.3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 ht="22" customHeight="1" x14ac:dyDescent="0.35">
      <c r="A5" s="3">
        <v>1</v>
      </c>
      <c r="B5" s="4" t="s">
        <v>10</v>
      </c>
      <c r="C5" s="5"/>
      <c r="D5" s="6" t="s">
        <v>11</v>
      </c>
      <c r="E5" s="3">
        <v>5</v>
      </c>
      <c r="F5" s="3"/>
      <c r="G5" s="3"/>
      <c r="H5" s="3"/>
    </row>
    <row r="6" spans="1:8" ht="22" customHeight="1" x14ac:dyDescent="0.35">
      <c r="A6" s="7">
        <v>2</v>
      </c>
      <c r="B6" s="8" t="s">
        <v>12</v>
      </c>
      <c r="C6" s="9" t="s">
        <v>13</v>
      </c>
      <c r="D6" s="10" t="s">
        <v>11</v>
      </c>
      <c r="E6" s="7">
        <v>8</v>
      </c>
      <c r="F6" s="7"/>
      <c r="G6" s="7"/>
      <c r="H6" s="7"/>
    </row>
    <row r="7" spans="1:8" ht="22" customHeight="1" x14ac:dyDescent="0.35">
      <c r="A7" s="3">
        <v>3</v>
      </c>
      <c r="B7" s="4" t="s">
        <v>14</v>
      </c>
      <c r="C7" s="5" t="s">
        <v>15</v>
      </c>
      <c r="D7" s="6" t="s">
        <v>11</v>
      </c>
      <c r="E7" s="3">
        <v>10</v>
      </c>
      <c r="F7" s="3"/>
      <c r="G7" s="3"/>
      <c r="H7" s="3"/>
    </row>
    <row r="8" spans="1:8" ht="22" customHeight="1" x14ac:dyDescent="0.35">
      <c r="A8" s="7">
        <v>4</v>
      </c>
      <c r="B8" s="8" t="s">
        <v>16</v>
      </c>
      <c r="C8" s="9" t="s">
        <v>17</v>
      </c>
      <c r="D8" s="10" t="s">
        <v>18</v>
      </c>
      <c r="E8" s="7">
        <v>18</v>
      </c>
      <c r="F8" s="7"/>
      <c r="G8" s="7"/>
      <c r="H8" s="7"/>
    </row>
    <row r="9" spans="1:8" ht="22" customHeight="1" x14ac:dyDescent="0.35">
      <c r="A9" s="3">
        <v>5</v>
      </c>
      <c r="B9" s="4" t="s">
        <v>19</v>
      </c>
      <c r="C9" s="5" t="s">
        <v>20</v>
      </c>
      <c r="D9" s="6" t="s">
        <v>18</v>
      </c>
      <c r="E9" s="3">
        <v>18</v>
      </c>
      <c r="F9" s="3"/>
      <c r="G9" s="3"/>
      <c r="H9" s="3"/>
    </row>
    <row r="10" spans="1:8" ht="22" customHeight="1" x14ac:dyDescent="0.35">
      <c r="A10" s="7">
        <v>6</v>
      </c>
      <c r="B10" s="8" t="s">
        <v>21</v>
      </c>
      <c r="C10" s="9"/>
      <c r="D10" s="10" t="s">
        <v>18</v>
      </c>
      <c r="E10" s="7">
        <v>9</v>
      </c>
      <c r="F10" s="7"/>
      <c r="G10" s="7"/>
      <c r="H10" s="7"/>
    </row>
    <row r="11" spans="1:8" ht="22" customHeight="1" x14ac:dyDescent="0.35">
      <c r="A11" s="3">
        <v>7</v>
      </c>
      <c r="B11" s="4" t="s">
        <v>22</v>
      </c>
      <c r="C11" s="5" t="s">
        <v>17</v>
      </c>
      <c r="D11" s="6" t="s">
        <v>18</v>
      </c>
      <c r="E11" s="3">
        <v>5</v>
      </c>
      <c r="F11" s="3"/>
      <c r="G11" s="3"/>
      <c r="H11" s="3"/>
    </row>
    <row r="12" spans="1:8" ht="22" customHeight="1" x14ac:dyDescent="0.35">
      <c r="A12" s="7">
        <v>8</v>
      </c>
      <c r="B12" s="8" t="s">
        <v>23</v>
      </c>
      <c r="C12" s="9" t="s">
        <v>24</v>
      </c>
      <c r="D12" s="10" t="s">
        <v>25</v>
      </c>
      <c r="E12" s="7">
        <v>19</v>
      </c>
      <c r="F12" s="7"/>
      <c r="G12" s="7"/>
      <c r="H12" s="7"/>
    </row>
    <row r="13" spans="1:8" ht="22" customHeight="1" x14ac:dyDescent="0.35">
      <c r="A13" s="176" t="s">
        <v>26</v>
      </c>
      <c r="B13" s="166"/>
      <c r="C13" s="166"/>
      <c r="D13" s="166"/>
      <c r="E13" s="166"/>
      <c r="F13" s="11"/>
      <c r="G13" s="11"/>
      <c r="H13" s="11"/>
    </row>
    <row r="15" spans="1:8" ht="30" customHeight="1" x14ac:dyDescent="0.35">
      <c r="A15" s="174" t="s">
        <v>27</v>
      </c>
      <c r="B15" s="166"/>
      <c r="C15" s="166"/>
      <c r="D15" s="166"/>
      <c r="E15" s="166"/>
      <c r="F15" s="166"/>
      <c r="G15" s="166"/>
      <c r="H15" s="166"/>
    </row>
  </sheetData>
  <mergeCells count="4">
    <mergeCell ref="A15:H15"/>
    <mergeCell ref="A2:H2"/>
    <mergeCell ref="A13:E13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showGridLines="0" workbookViewId="0">
      <pane ySplit="6" topLeftCell="A7" activePane="bottomLeft" state="frozen"/>
      <selection pane="bottomLeft" activeCell="F8" sqref="F8:F9"/>
    </sheetView>
  </sheetViews>
  <sheetFormatPr defaultRowHeight="14.5" x14ac:dyDescent="0.35"/>
  <cols>
    <col min="1" max="1" width="5" customWidth="1"/>
    <col min="2" max="2" width="26" customWidth="1"/>
    <col min="3" max="3" width="30" customWidth="1"/>
    <col min="4" max="4" width="22" customWidth="1"/>
    <col min="5" max="5" width="16" customWidth="1"/>
    <col min="6" max="6" width="10" customWidth="1"/>
    <col min="7" max="7" width="14" customWidth="1"/>
    <col min="8" max="8" width="12" customWidth="1"/>
  </cols>
  <sheetData>
    <row r="1" spans="1:8" ht="34" customHeight="1" x14ac:dyDescent="0.35">
      <c r="A1" s="169" t="s">
        <v>28</v>
      </c>
      <c r="B1" s="166"/>
      <c r="C1" s="166"/>
      <c r="D1" s="166"/>
      <c r="E1" s="166"/>
      <c r="F1" s="166"/>
      <c r="G1" s="166"/>
      <c r="H1" s="166"/>
    </row>
    <row r="2" spans="1:8" ht="20" customHeight="1" x14ac:dyDescent="0.35">
      <c r="A2" s="173" t="s">
        <v>29</v>
      </c>
      <c r="B2" s="166"/>
      <c r="C2" s="173" t="s">
        <v>30</v>
      </c>
      <c r="D2" s="166"/>
      <c r="E2" s="173" t="s">
        <v>31</v>
      </c>
      <c r="F2" s="166"/>
      <c r="G2" s="173"/>
      <c r="H2" s="166"/>
    </row>
    <row r="3" spans="1:8" ht="5" customHeight="1" x14ac:dyDescent="0.35">
      <c r="A3" s="1"/>
      <c r="B3" s="1"/>
      <c r="C3" s="1"/>
      <c r="D3" s="1"/>
      <c r="E3" s="1"/>
      <c r="F3" s="1"/>
      <c r="G3" s="1"/>
      <c r="H3" s="1"/>
    </row>
    <row r="4" spans="1:8" ht="18" customHeight="1" x14ac:dyDescent="0.35">
      <c r="A4" s="172" t="s">
        <v>32</v>
      </c>
      <c r="B4" s="166"/>
      <c r="C4" s="166"/>
      <c r="D4" s="166"/>
      <c r="E4" s="166"/>
      <c r="F4" s="166"/>
      <c r="G4" s="166"/>
      <c r="H4" s="166"/>
    </row>
    <row r="5" spans="1:8" ht="28" customHeight="1" x14ac:dyDescent="0.35">
      <c r="A5" s="12" t="s">
        <v>2</v>
      </c>
      <c r="B5" s="12" t="s">
        <v>33</v>
      </c>
      <c r="C5" s="12" t="s">
        <v>34</v>
      </c>
      <c r="D5" s="12" t="s">
        <v>35</v>
      </c>
      <c r="E5" s="12" t="s">
        <v>36</v>
      </c>
      <c r="F5" s="12" t="s">
        <v>37</v>
      </c>
      <c r="G5" s="12" t="s">
        <v>38</v>
      </c>
      <c r="H5" s="12" t="s">
        <v>39</v>
      </c>
    </row>
    <row r="6" spans="1:8" ht="18" customHeight="1" x14ac:dyDescent="0.35">
      <c r="A6" s="170" t="s">
        <v>40</v>
      </c>
      <c r="B6" s="166"/>
      <c r="C6" s="166"/>
      <c r="D6" s="166"/>
      <c r="E6" s="166"/>
      <c r="F6" s="166"/>
      <c r="G6" s="166"/>
      <c r="H6" s="166"/>
    </row>
    <row r="7" spans="1:8" ht="16" customHeight="1" x14ac:dyDescent="0.35">
      <c r="A7" s="179" t="s">
        <v>41</v>
      </c>
      <c r="B7" s="166"/>
      <c r="C7" s="166"/>
      <c r="D7" s="166"/>
      <c r="E7" s="166"/>
      <c r="F7" s="166"/>
      <c r="G7" s="166"/>
      <c r="H7" s="166"/>
    </row>
    <row r="8" spans="1:8" ht="20" customHeight="1" x14ac:dyDescent="0.35">
      <c r="A8" s="13">
        <v>2</v>
      </c>
      <c r="B8" s="14" t="s">
        <v>45</v>
      </c>
      <c r="C8" s="15" t="s">
        <v>46</v>
      </c>
      <c r="D8" s="16" t="s">
        <v>44</v>
      </c>
      <c r="E8" s="164">
        <v>5.9210648148148148E-3</v>
      </c>
      <c r="F8" s="17">
        <f>IF(E8="","",RANK(E8,E7:E8,1))</f>
        <v>1</v>
      </c>
      <c r="G8" s="17" t="str">
        <f>IF(F8="","",IF(F8=1,"🥇 Gold",IF(F8=2,"🥈 Silver",IF(F8=3,"🥉 Bronze",""))))</f>
        <v>🥇 Gold</v>
      </c>
      <c r="H8" s="18"/>
    </row>
    <row r="9" spans="1:8" ht="20" customHeight="1" x14ac:dyDescent="0.35">
      <c r="A9" s="13">
        <v>1</v>
      </c>
      <c r="B9" s="14" t="s">
        <v>42</v>
      </c>
      <c r="C9" s="15" t="s">
        <v>43</v>
      </c>
      <c r="D9" s="16" t="s">
        <v>44</v>
      </c>
      <c r="E9" s="164">
        <v>6.1962962962962961E-3</v>
      </c>
      <c r="F9" s="17">
        <v>2</v>
      </c>
      <c r="G9" s="17" t="str">
        <f>IF(F9="","",IF(F9=1,"🥇 Gold",IF(F9=2,"🥈 Silver",IF(F9=3,"🥉 Bronze",""))))</f>
        <v>🥈 Silver</v>
      </c>
      <c r="H9" s="18"/>
    </row>
    <row r="10" spans="1:8" ht="16" customHeight="1" x14ac:dyDescent="0.35">
      <c r="A10" s="178" t="s">
        <v>47</v>
      </c>
      <c r="B10" s="166"/>
      <c r="C10" s="166"/>
      <c r="D10" s="166"/>
      <c r="E10" s="166"/>
      <c r="F10" s="166"/>
      <c r="G10" s="166"/>
      <c r="H10" s="166"/>
    </row>
    <row r="11" spans="1:8" ht="20" customHeight="1" x14ac:dyDescent="0.35">
      <c r="A11" s="19">
        <v>3</v>
      </c>
      <c r="B11" s="20" t="s">
        <v>48</v>
      </c>
      <c r="C11" s="21" t="s">
        <v>49</v>
      </c>
      <c r="D11" s="22" t="s">
        <v>50</v>
      </c>
      <c r="E11" s="164">
        <v>4.0692129629629628E-3</v>
      </c>
      <c r="F11" s="17">
        <f>IF(E11="","",RANK(E11,E11:E11,1))</f>
        <v>1</v>
      </c>
      <c r="G11" s="17" t="str">
        <f>IF(F11="","",IF(F11=1,"🥇 Gold",IF(F11=2,"🥈 Silver",IF(F11=3,"🥉 Bronze",""))))</f>
        <v>🥇 Gold</v>
      </c>
      <c r="H11" s="23"/>
    </row>
    <row r="12" spans="1:8" ht="16" customHeight="1" x14ac:dyDescent="0.35">
      <c r="A12" s="179" t="s">
        <v>51</v>
      </c>
      <c r="B12" s="166"/>
      <c r="C12" s="166"/>
      <c r="D12" s="166"/>
      <c r="E12" s="166"/>
      <c r="F12" s="166"/>
      <c r="G12" s="166"/>
      <c r="H12" s="166"/>
    </row>
    <row r="13" spans="1:8" ht="20" customHeight="1" x14ac:dyDescent="0.35">
      <c r="A13" s="24">
        <v>4</v>
      </c>
      <c r="B13" s="25" t="s">
        <v>52</v>
      </c>
      <c r="C13" s="26" t="s">
        <v>46</v>
      </c>
      <c r="D13" s="27" t="s">
        <v>53</v>
      </c>
      <c r="E13" s="164">
        <v>5.5881944444444442E-3</v>
      </c>
      <c r="F13" s="17">
        <f>IF(E13="","",RANK(E13,E13:E13,1))</f>
        <v>1</v>
      </c>
      <c r="G13" s="17" t="str">
        <f>IF(F13="","",IF(F13=1,"🥇 Gold",IF(F13=2,"🥈 Silver",IF(F13=3,"🥉 Bronze",""))))</f>
        <v>🥇 Gold</v>
      </c>
      <c r="H13" s="28"/>
    </row>
    <row r="14" spans="1:8" ht="16" customHeight="1" x14ac:dyDescent="0.35">
      <c r="A14" s="178" t="s">
        <v>54</v>
      </c>
      <c r="B14" s="166"/>
      <c r="C14" s="166"/>
      <c r="D14" s="166"/>
      <c r="E14" s="166"/>
      <c r="F14" s="166"/>
      <c r="G14" s="166"/>
      <c r="H14" s="166"/>
    </row>
    <row r="15" spans="1:8" ht="20" customHeight="1" x14ac:dyDescent="0.35">
      <c r="A15" s="19">
        <v>5</v>
      </c>
      <c r="B15" s="20" t="s">
        <v>55</v>
      </c>
      <c r="C15" s="21" t="s">
        <v>56</v>
      </c>
      <c r="D15" s="22" t="s">
        <v>57</v>
      </c>
      <c r="E15" s="164">
        <v>5.399768518518519E-3</v>
      </c>
      <c r="F15" s="17">
        <f>IF(E15="","",RANK(E15,E15:E15,1))</f>
        <v>1</v>
      </c>
      <c r="G15" s="17" t="str">
        <f>IF(F15="","",IF(F15=1,"🥇 Gold",IF(F15=2,"🥈 Silver",IF(F15=3,"🥉 Bronze",""))))</f>
        <v>🥇 Gold</v>
      </c>
      <c r="H15" s="23"/>
    </row>
    <row r="17" spans="1:8" ht="5" customHeight="1" x14ac:dyDescent="0.35">
      <c r="A17" s="1"/>
    </row>
    <row r="18" spans="1:8" ht="5" customHeight="1" x14ac:dyDescent="0.35">
      <c r="B18" s="1"/>
    </row>
    <row r="19" spans="1:8" ht="5" customHeight="1" x14ac:dyDescent="0.35">
      <c r="C19" s="1"/>
    </row>
    <row r="20" spans="1:8" ht="5" customHeight="1" x14ac:dyDescent="0.35">
      <c r="D20" s="1"/>
    </row>
    <row r="21" spans="1:8" ht="5" customHeight="1" x14ac:dyDescent="0.35">
      <c r="E21" s="1"/>
    </row>
    <row r="22" spans="1:8" ht="5" customHeight="1" x14ac:dyDescent="0.35">
      <c r="F22" s="1"/>
    </row>
    <row r="23" spans="1:8" ht="5" customHeight="1" x14ac:dyDescent="0.35">
      <c r="G23" s="1"/>
    </row>
    <row r="24" spans="1:8" ht="5" customHeight="1" x14ac:dyDescent="0.35">
      <c r="H24" s="1"/>
    </row>
    <row r="25" spans="1:8" ht="22" customHeight="1" x14ac:dyDescent="0.35">
      <c r="A25" s="165" t="s">
        <v>58</v>
      </c>
      <c r="B25" s="166"/>
      <c r="C25" s="166"/>
      <c r="D25" s="166"/>
      <c r="E25" s="166"/>
      <c r="F25" s="166"/>
      <c r="G25" s="166"/>
      <c r="H25" s="166"/>
    </row>
    <row r="26" spans="1:8" ht="18" customHeight="1" x14ac:dyDescent="0.35">
      <c r="A26" s="29"/>
      <c r="B26" s="29" t="s">
        <v>35</v>
      </c>
      <c r="C26" s="29" t="s">
        <v>7</v>
      </c>
      <c r="D26" s="29" t="s">
        <v>8</v>
      </c>
      <c r="E26" s="29" t="s">
        <v>9</v>
      </c>
      <c r="F26" s="29" t="s">
        <v>59</v>
      </c>
      <c r="G26" s="29" t="s">
        <v>60</v>
      </c>
      <c r="H26" s="29"/>
    </row>
    <row r="27" spans="1:8" ht="20" customHeight="1" x14ac:dyDescent="0.35">
      <c r="A27" s="30"/>
      <c r="B27" s="31" t="s">
        <v>44</v>
      </c>
      <c r="C27" s="32" t="str">
        <f>IFERROR(INDEX(B8:B9,MATCH(MIN(E8:E9),E8:E9,0)),"-")</f>
        <v>Robin Wallace</v>
      </c>
      <c r="D27" s="33" t="str">
        <f>IFERROR(INDEX(B8:B9,MATCH(SMALL(E8:E9,2),E8:E9,0)),"-")</f>
        <v>Neil Thomson</v>
      </c>
      <c r="E27" s="34" t="str">
        <f>IFERROR(INDEX(B8:B9,MATCH(SMALL(E8:E9,3),E8:E9,0)),"-")</f>
        <v>-</v>
      </c>
      <c r="F27" s="35" t="str">
        <f>IFERROR(INDEX(C8:C9,MATCH(MIN(E8:E9),E8:E9,0)),"-")</f>
        <v>Leweston Pentathlon Academy</v>
      </c>
      <c r="G27" s="36">
        <f>IFERROR(MIN(E8:E9),"-")</f>
        <v>5.9210648148148148E-3</v>
      </c>
      <c r="H27" s="37"/>
    </row>
    <row r="28" spans="1:8" ht="20" customHeight="1" x14ac:dyDescent="0.35">
      <c r="A28" s="38"/>
      <c r="B28" s="39" t="s">
        <v>50</v>
      </c>
      <c r="C28" s="32" t="str">
        <f>IFERROR(INDEX(B11:B11,MATCH(MIN(E11:E11),E11:E11,0)),"-")</f>
        <v>Philip Mylotte</v>
      </c>
      <c r="D28" s="33" t="str">
        <f>IFERROR(INDEX(B11:B11,MATCH(SMALL(E11:E11,2),E11:E11,0)),"-")</f>
        <v>-</v>
      </c>
      <c r="E28" s="34" t="str">
        <f>IFERROR(INDEX(B11:B11,MATCH(SMALL(E11:E11,3),E11:E11,0)),"-")</f>
        <v>-</v>
      </c>
      <c r="F28" s="35" t="str">
        <f>IFERROR(INDEX(C11:C11,MATCH(MIN(E11:E11),E11:E11,0)),"-")</f>
        <v>Independent</v>
      </c>
      <c r="G28" s="36">
        <f>IFERROR(MIN(E11:E11),"-")</f>
        <v>4.0692129629629628E-3</v>
      </c>
      <c r="H28" s="40"/>
    </row>
    <row r="29" spans="1:8" ht="20" customHeight="1" x14ac:dyDescent="0.35">
      <c r="A29" s="30"/>
      <c r="B29" s="31" t="s">
        <v>53</v>
      </c>
      <c r="C29" s="32" t="str">
        <f>IFERROR(INDEX(B13:B13,MATCH(MIN(E13:E13),E13:E13,0)),"-")</f>
        <v>Jilly Wallace</v>
      </c>
      <c r="D29" s="33" t="str">
        <f>IFERROR(INDEX(B13:B13,MATCH(SMALL(E13:E13,2),E13:E13,0)),"-")</f>
        <v>-</v>
      </c>
      <c r="E29" s="34" t="str">
        <f>IFERROR(INDEX(B13:B13,MATCH(SMALL(E13:E13,3),E13:E13,0)),"-")</f>
        <v>-</v>
      </c>
      <c r="F29" s="35" t="str">
        <f>IFERROR(INDEX(C13:C13,MATCH(MIN(E13:E13),E13:E13,0)),"-")</f>
        <v>Leweston Pentathlon Academy</v>
      </c>
      <c r="G29" s="36">
        <f>IFERROR(MIN(E13:E13),"-")</f>
        <v>5.5881944444444442E-3</v>
      </c>
      <c r="H29" s="37"/>
    </row>
    <row r="30" spans="1:8" ht="20" customHeight="1" x14ac:dyDescent="0.35">
      <c r="A30" s="38"/>
      <c r="B30" s="39" t="s">
        <v>57</v>
      </c>
      <c r="C30" s="32" t="str">
        <f>IFERROR(INDEX(B15:B15,MATCH(MIN(E15:E15),E15:E15,0)),"-")</f>
        <v>Suzanne Clarkson</v>
      </c>
      <c r="D30" s="33" t="str">
        <f>IFERROR(INDEX(B15:B15,MATCH(SMALL(E15:E15,2),E15:E15,0)),"-")</f>
        <v>-</v>
      </c>
      <c r="E30" s="34" t="str">
        <f>IFERROR(INDEX(B15:B15,MATCH(SMALL(E15:E15,3),E15:E15,0)),"-")</f>
        <v>-</v>
      </c>
      <c r="F30" s="35" t="str">
        <f>IFERROR(INDEX(C15:C15,MATCH(MIN(E15:E15),E15:E15,0)),"-")</f>
        <v>Yorkshire Biathle Club</v>
      </c>
      <c r="G30" s="36">
        <f>IFERROR(MIN(E15:E15),"-")</f>
        <v>5.399768518518519E-3</v>
      </c>
      <c r="H30" s="40"/>
    </row>
  </sheetData>
  <sortState xmlns:xlrd2="http://schemas.microsoft.com/office/spreadsheetml/2017/richdata2" ref="A8:H9">
    <sortCondition ref="E8:E9"/>
  </sortState>
  <mergeCells count="12">
    <mergeCell ref="A25:H25"/>
    <mergeCell ref="A10:H10"/>
    <mergeCell ref="A14:H14"/>
    <mergeCell ref="A1:H1"/>
    <mergeCell ref="A6:H6"/>
    <mergeCell ref="A12:H12"/>
    <mergeCell ref="A4:H4"/>
    <mergeCell ref="A2:B2"/>
    <mergeCell ref="C2:D2"/>
    <mergeCell ref="A7:H7"/>
    <mergeCell ref="G2:H2"/>
    <mergeCell ref="E2:F2"/>
  </mergeCells>
  <pageMargins left="0" right="0" top="0" bottom="0" header="0.51181102362204722" footer="0.51181102362204722"/>
  <pageSetup paperSize="9" orientation="landscape" r:id="rId1"/>
  <ignoredErrors>
    <ignoredError sqref="F8:F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showGridLines="0" workbookViewId="0">
      <pane ySplit="6" topLeftCell="A11" activePane="bottomLeft" state="frozen"/>
      <selection pane="bottomLeft" activeCell="J13" sqref="J13"/>
    </sheetView>
  </sheetViews>
  <sheetFormatPr defaultRowHeight="14.5" x14ac:dyDescent="0.35"/>
  <cols>
    <col min="1" max="1" width="5" customWidth="1"/>
    <col min="2" max="2" width="26" customWidth="1"/>
    <col min="3" max="3" width="30" customWidth="1"/>
    <col min="4" max="4" width="22" customWidth="1"/>
    <col min="5" max="5" width="16" customWidth="1"/>
    <col min="6" max="6" width="10" customWidth="1"/>
    <col min="7" max="7" width="14" customWidth="1"/>
    <col min="8" max="8" width="12" customWidth="1"/>
  </cols>
  <sheetData>
    <row r="1" spans="1:8" ht="34" customHeight="1" x14ac:dyDescent="0.35">
      <c r="A1" s="169" t="s">
        <v>61</v>
      </c>
      <c r="B1" s="166"/>
      <c r="C1" s="166"/>
      <c r="D1" s="166"/>
      <c r="E1" s="166"/>
      <c r="F1" s="166"/>
      <c r="G1" s="166"/>
      <c r="H1" s="166"/>
    </row>
    <row r="2" spans="1:8" ht="20" customHeight="1" x14ac:dyDescent="0.35">
      <c r="A2" s="173" t="s">
        <v>62</v>
      </c>
      <c r="B2" s="166"/>
      <c r="C2" s="173" t="s">
        <v>63</v>
      </c>
      <c r="D2" s="166"/>
      <c r="E2" s="173" t="s">
        <v>64</v>
      </c>
      <c r="F2" s="166"/>
      <c r="G2" s="173"/>
      <c r="H2" s="166"/>
    </row>
    <row r="3" spans="1:8" ht="5" customHeight="1" x14ac:dyDescent="0.35">
      <c r="A3" s="1"/>
      <c r="B3" s="1"/>
      <c r="C3" s="1"/>
      <c r="D3" s="1"/>
      <c r="E3" s="1"/>
      <c r="F3" s="1"/>
      <c r="G3" s="1"/>
      <c r="H3" s="1"/>
    </row>
    <row r="4" spans="1:8" ht="18" customHeight="1" x14ac:dyDescent="0.35">
      <c r="A4" s="172" t="s">
        <v>65</v>
      </c>
      <c r="B4" s="166"/>
      <c r="C4" s="166"/>
      <c r="D4" s="166"/>
      <c r="E4" s="166"/>
      <c r="F4" s="166"/>
      <c r="G4" s="166"/>
      <c r="H4" s="166"/>
    </row>
    <row r="5" spans="1:8" ht="28" customHeight="1" x14ac:dyDescent="0.35">
      <c r="A5" s="12" t="s">
        <v>2</v>
      </c>
      <c r="B5" s="12" t="s">
        <v>33</v>
      </c>
      <c r="C5" s="12" t="s">
        <v>34</v>
      </c>
      <c r="D5" s="12" t="s">
        <v>35</v>
      </c>
      <c r="E5" s="12" t="s">
        <v>36</v>
      </c>
      <c r="F5" s="12" t="s">
        <v>37</v>
      </c>
      <c r="G5" s="12" t="s">
        <v>38</v>
      </c>
      <c r="H5" s="12" t="s">
        <v>39</v>
      </c>
    </row>
    <row r="6" spans="1:8" ht="18" customHeight="1" x14ac:dyDescent="0.35">
      <c r="A6" s="170" t="s">
        <v>66</v>
      </c>
      <c r="B6" s="166"/>
      <c r="C6" s="166"/>
      <c r="D6" s="166"/>
      <c r="E6" s="166"/>
      <c r="F6" s="166"/>
      <c r="G6" s="166"/>
      <c r="H6" s="166"/>
    </row>
    <row r="7" spans="1:8" ht="16" customHeight="1" x14ac:dyDescent="0.35">
      <c r="A7" s="178" t="s">
        <v>67</v>
      </c>
      <c r="B7" s="166"/>
      <c r="C7" s="166"/>
      <c r="D7" s="166"/>
      <c r="E7" s="166"/>
      <c r="F7" s="166"/>
      <c r="G7" s="166"/>
      <c r="H7" s="166"/>
    </row>
    <row r="8" spans="1:8" ht="20" customHeight="1" x14ac:dyDescent="0.35">
      <c r="A8" s="41">
        <v>2</v>
      </c>
      <c r="B8" s="42" t="s">
        <v>71</v>
      </c>
      <c r="C8" s="43" t="s">
        <v>46</v>
      </c>
      <c r="D8" s="44" t="s">
        <v>70</v>
      </c>
      <c r="E8" s="164">
        <v>2.2579861111111112E-3</v>
      </c>
      <c r="F8" s="17">
        <f>IF(E8="","",RANK(E8,E7:E10,1))</f>
        <v>1</v>
      </c>
      <c r="G8" s="17" t="str">
        <f>IF(F8="","",IF(F8=1,"🥇 Gold",IF(F8=2,"🥈 Silver",IF(F8=3,"🥉 Bronze",""))))</f>
        <v>🥇 Gold</v>
      </c>
      <c r="H8" s="45"/>
    </row>
    <row r="9" spans="1:8" ht="20" customHeight="1" x14ac:dyDescent="0.35">
      <c r="A9" s="41">
        <v>4</v>
      </c>
      <c r="B9" s="42" t="s">
        <v>74</v>
      </c>
      <c r="C9" s="43" t="s">
        <v>69</v>
      </c>
      <c r="D9" s="44" t="s">
        <v>70</v>
      </c>
      <c r="E9" s="164">
        <v>2.2978009259259258E-3</v>
      </c>
      <c r="F9" s="17">
        <f>IF(E9="","",RANK(E9,E6:E9,1))</f>
        <v>2</v>
      </c>
      <c r="G9" s="17" t="str">
        <f>IF(F9="","",IF(F9=1,"🥇 Gold",IF(F9=2,"🥈 Silver",IF(F9=3,"🥉 Bronze",""))))</f>
        <v>🥈 Silver</v>
      </c>
      <c r="H9" s="45"/>
    </row>
    <row r="10" spans="1:8" ht="20" customHeight="1" x14ac:dyDescent="0.35">
      <c r="A10" s="46">
        <v>3</v>
      </c>
      <c r="B10" s="47" t="s">
        <v>72</v>
      </c>
      <c r="C10" s="48" t="s">
        <v>73</v>
      </c>
      <c r="D10" s="49" t="s">
        <v>70</v>
      </c>
      <c r="E10" s="164">
        <v>2.7028935185185185E-3</v>
      </c>
      <c r="F10" s="17">
        <f>IF(E10="","",RANK(E10,E8:E11,1))</f>
        <v>3</v>
      </c>
      <c r="G10" s="17" t="str">
        <f>IF(F10="","",IF(F10=1,"🥇 Gold",IF(F10=2,"🥈 Silver",IF(F10=3,"🥉 Bronze",""))))</f>
        <v>🥉 Bronze</v>
      </c>
      <c r="H10" s="50"/>
    </row>
    <row r="11" spans="1:8" ht="20" customHeight="1" x14ac:dyDescent="0.35">
      <c r="A11" s="41">
        <v>1</v>
      </c>
      <c r="B11" s="42" t="s">
        <v>68</v>
      </c>
      <c r="C11" s="43" t="s">
        <v>69</v>
      </c>
      <c r="D11" s="44" t="s">
        <v>70</v>
      </c>
      <c r="E11" s="164" t="s">
        <v>248</v>
      </c>
      <c r="F11" s="17"/>
      <c r="G11" s="17" t="str">
        <f>IF(F11="","",IF(F11=1,"🥇 Gold",IF(F11=2,"🥈 Silver",IF(F11=3,"🥉 Bronze",""))))</f>
        <v/>
      </c>
      <c r="H11" s="45"/>
    </row>
    <row r="12" spans="1:8" ht="16" customHeight="1" x14ac:dyDescent="0.35">
      <c r="A12" s="178" t="s">
        <v>75</v>
      </c>
      <c r="B12" s="166"/>
      <c r="C12" s="166"/>
      <c r="D12" s="166"/>
      <c r="E12" s="166"/>
      <c r="F12" s="166"/>
      <c r="G12" s="166"/>
      <c r="H12" s="166"/>
    </row>
    <row r="13" spans="1:8" ht="20" customHeight="1" x14ac:dyDescent="0.35">
      <c r="A13" s="51">
        <v>5</v>
      </c>
      <c r="B13" s="52" t="s">
        <v>79</v>
      </c>
      <c r="C13" s="53" t="s">
        <v>73</v>
      </c>
      <c r="D13" s="54" t="s">
        <v>77</v>
      </c>
      <c r="E13" s="164">
        <v>1.9624999999999998E-3</v>
      </c>
      <c r="F13" s="17">
        <f>IF(E13="","",RANK(E13,E12:E15,1))</f>
        <v>1</v>
      </c>
      <c r="G13" s="17" t="str">
        <f>IF(F13="","",IF(F13=1,"🥇 Gold",IF(F13=2,"🥈 Silver",IF(F13=3,"🥉 Bronze",""))))</f>
        <v>🥇 Gold</v>
      </c>
      <c r="H13" s="55" t="s">
        <v>78</v>
      </c>
    </row>
    <row r="14" spans="1:8" ht="20" customHeight="1" x14ac:dyDescent="0.35">
      <c r="A14" s="51">
        <v>7</v>
      </c>
      <c r="B14" s="52" t="s">
        <v>81</v>
      </c>
      <c r="C14" s="53" t="s">
        <v>73</v>
      </c>
      <c r="D14" s="54" t="s">
        <v>77</v>
      </c>
      <c r="E14" s="164">
        <v>2.0105324074074075E-3</v>
      </c>
      <c r="F14" s="17">
        <f>IF(E14="","",RANK(E14,E11:E14,1))</f>
        <v>2</v>
      </c>
      <c r="G14" s="17" t="str">
        <f>IF(F14="","",IF(F14=1,"🥇 Gold",IF(F14=2,"🥈 Silver",IF(F14=3,"🥉 Bronze",""))))</f>
        <v>🥈 Silver</v>
      </c>
      <c r="H14" s="55" t="s">
        <v>78</v>
      </c>
    </row>
    <row r="15" spans="1:8" ht="20" customHeight="1" x14ac:dyDescent="0.35">
      <c r="A15" s="51">
        <v>8</v>
      </c>
      <c r="B15" s="52" t="s">
        <v>76</v>
      </c>
      <c r="C15" s="53" t="s">
        <v>73</v>
      </c>
      <c r="D15" s="54" t="s">
        <v>77</v>
      </c>
      <c r="E15" s="164">
        <v>2.3671296296296296E-3</v>
      </c>
      <c r="F15" s="17">
        <v>3</v>
      </c>
      <c r="G15" s="17" t="str">
        <f>IF(F15="","",IF(F15=1,"🥇 Gold",IF(F15=2,"🥈 Silver",IF(F15=3,"🥉 Bronze",""))))</f>
        <v>🥉 Bronze</v>
      </c>
      <c r="H15" s="55" t="s">
        <v>78</v>
      </c>
    </row>
    <row r="16" spans="1:8" ht="20" customHeight="1" x14ac:dyDescent="0.35">
      <c r="A16" s="51">
        <v>6</v>
      </c>
      <c r="B16" s="52" t="s">
        <v>80</v>
      </c>
      <c r="C16" s="53" t="s">
        <v>73</v>
      </c>
      <c r="D16" s="54" t="s">
        <v>77</v>
      </c>
      <c r="E16" s="164">
        <v>2.5773148148148148E-3</v>
      </c>
      <c r="F16" s="17">
        <v>4</v>
      </c>
      <c r="G16" s="17" t="str">
        <f>IF(F16="","",IF(F16=1,"🥇 Gold",IF(F16=2,"🥈 Silver",IF(F16=3,"🥉 Bronze",""))))</f>
        <v/>
      </c>
      <c r="H16" s="55" t="s">
        <v>78</v>
      </c>
    </row>
    <row r="18" spans="1:8" ht="5" customHeight="1" x14ac:dyDescent="0.35">
      <c r="A18" s="1"/>
    </row>
    <row r="19" spans="1:8" ht="5" customHeight="1" x14ac:dyDescent="0.35">
      <c r="B19" s="1"/>
    </row>
    <row r="20" spans="1:8" ht="5" customHeight="1" x14ac:dyDescent="0.35">
      <c r="C20" s="1"/>
    </row>
    <row r="21" spans="1:8" ht="5" customHeight="1" x14ac:dyDescent="0.35">
      <c r="D21" s="1"/>
    </row>
    <row r="22" spans="1:8" ht="5" customHeight="1" x14ac:dyDescent="0.35">
      <c r="E22" s="1"/>
    </row>
    <row r="23" spans="1:8" ht="5" customHeight="1" x14ac:dyDescent="0.35">
      <c r="F23" s="1"/>
    </row>
    <row r="24" spans="1:8" ht="5" customHeight="1" x14ac:dyDescent="0.35">
      <c r="G24" s="1"/>
    </row>
    <row r="25" spans="1:8" ht="5" customHeight="1" x14ac:dyDescent="0.35">
      <c r="H25" s="1"/>
    </row>
    <row r="26" spans="1:8" ht="22" customHeight="1" x14ac:dyDescent="0.35">
      <c r="A26" s="165" t="s">
        <v>82</v>
      </c>
      <c r="B26" s="166"/>
      <c r="C26" s="166"/>
      <c r="D26" s="166"/>
      <c r="E26" s="166"/>
      <c r="F26" s="166"/>
      <c r="G26" s="166"/>
      <c r="H26" s="166"/>
    </row>
    <row r="27" spans="1:8" ht="18" customHeight="1" x14ac:dyDescent="0.35">
      <c r="A27" s="29"/>
      <c r="B27" s="29" t="s">
        <v>35</v>
      </c>
      <c r="C27" s="29" t="s">
        <v>7</v>
      </c>
      <c r="D27" s="29" t="s">
        <v>8</v>
      </c>
      <c r="E27" s="29" t="s">
        <v>9</v>
      </c>
      <c r="F27" s="29" t="s">
        <v>59</v>
      </c>
      <c r="G27" s="29" t="s">
        <v>60</v>
      </c>
      <c r="H27" s="29"/>
    </row>
    <row r="28" spans="1:8" ht="20" customHeight="1" x14ac:dyDescent="0.35">
      <c r="A28" s="38"/>
      <c r="B28" s="39" t="s">
        <v>70</v>
      </c>
      <c r="C28" s="32" t="str">
        <f>IFERROR(INDEX(B8:B11,MATCH(MIN(E8:E11),E8:E11,0)),"-")</f>
        <v>Arthur Bailey</v>
      </c>
      <c r="D28" s="33" t="str">
        <f>IFERROR(INDEX(B8:B11,MATCH(SMALL(E8:E11,2),E8:E11,0)),"-")</f>
        <v>Harry Quaintrell</v>
      </c>
      <c r="E28" s="34" t="str">
        <f>IFERROR(INDEX(B8:B11,MATCH(SMALL(E8:E11,3),E8:E11,0)),"-")</f>
        <v>Hamish Cunningham</v>
      </c>
      <c r="F28" s="35" t="str">
        <f>IFERROR(INDEX(C8:C11,MATCH(MIN(E8:E11),E8:E11,0)),"-")</f>
        <v>Leweston Pentathlon Academy</v>
      </c>
      <c r="G28" s="36">
        <f>IFERROR(MIN(E8:E11),"-")</f>
        <v>2.2579861111111112E-3</v>
      </c>
      <c r="H28" s="56"/>
    </row>
    <row r="29" spans="1:8" ht="20" customHeight="1" x14ac:dyDescent="0.35">
      <c r="A29" s="38"/>
      <c r="B29" s="39" t="s">
        <v>77</v>
      </c>
      <c r="C29" s="32" t="str">
        <f>IFERROR(INDEX(B13:B16,MATCH(MIN(E13:E16),E13:E16,0)),"-")</f>
        <v>Elaina Bowditch</v>
      </c>
      <c r="D29" s="33" t="str">
        <f>IFERROR(INDEX(B13:B16,MATCH(SMALL(E13:E16,2),E13:E16,0)),"-")</f>
        <v>Millie Hunt</v>
      </c>
      <c r="E29" s="34" t="str">
        <f>IFERROR(INDEX(B13:B16,MATCH(SMALL(E13:E16,3),E13:E16,0)),"-")</f>
        <v>Delilah Grigg</v>
      </c>
      <c r="F29" s="35" t="str">
        <f>IFERROR(INDEX(C13:C16,MATCH(MIN(E13:E16),E13:E16,0)),"-")</f>
        <v>Wessex Wyvern MPC</v>
      </c>
      <c r="G29" s="36">
        <f>IFERROR(MIN(E13:E16),"-")</f>
        <v>1.9624999999999998E-3</v>
      </c>
      <c r="H29" s="56"/>
    </row>
  </sheetData>
  <sortState xmlns:xlrd2="http://schemas.microsoft.com/office/spreadsheetml/2017/richdata2" ref="A13:H16">
    <sortCondition ref="E13:E16"/>
  </sortState>
  <mergeCells count="10">
    <mergeCell ref="A1:H1"/>
    <mergeCell ref="A6:H6"/>
    <mergeCell ref="A12:H12"/>
    <mergeCell ref="A4:H4"/>
    <mergeCell ref="A26:H26"/>
    <mergeCell ref="A2:B2"/>
    <mergeCell ref="C2:D2"/>
    <mergeCell ref="A7:H7"/>
    <mergeCell ref="G2:H2"/>
    <mergeCell ref="E2:F2"/>
  </mergeCells>
  <pageMargins left="0" right="0" top="0" bottom="0.19685039370078741" header="0" footer="0.31496062992125984"/>
  <pageSetup paperSize="9" orientation="landscape" r:id="rId1"/>
  <ignoredErrors>
    <ignoredError sqref="F13:F1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showGridLines="0" workbookViewId="0">
      <pane ySplit="6" topLeftCell="A16" activePane="bottomLeft" state="frozen"/>
      <selection pane="bottomLeft" activeCell="L16" sqref="L16"/>
    </sheetView>
  </sheetViews>
  <sheetFormatPr defaultRowHeight="14.5" x14ac:dyDescent="0.35"/>
  <cols>
    <col min="1" max="1" width="5" customWidth="1"/>
    <col min="2" max="2" width="26" customWidth="1"/>
    <col min="3" max="3" width="30" customWidth="1"/>
    <col min="4" max="4" width="22" customWidth="1"/>
    <col min="5" max="5" width="16" customWidth="1"/>
    <col min="6" max="6" width="10" customWidth="1"/>
    <col min="7" max="7" width="14" customWidth="1"/>
    <col min="8" max="8" width="12" customWidth="1"/>
  </cols>
  <sheetData>
    <row r="1" spans="1:8" ht="34" customHeight="1" x14ac:dyDescent="0.35">
      <c r="A1" s="169" t="s">
        <v>83</v>
      </c>
      <c r="B1" s="166"/>
      <c r="C1" s="166"/>
      <c r="D1" s="166"/>
      <c r="E1" s="166"/>
      <c r="F1" s="166"/>
      <c r="G1" s="166"/>
      <c r="H1" s="166"/>
    </row>
    <row r="2" spans="1:8" ht="20" customHeight="1" x14ac:dyDescent="0.35">
      <c r="A2" s="173" t="s">
        <v>84</v>
      </c>
      <c r="B2" s="166"/>
      <c r="C2" s="173" t="s">
        <v>85</v>
      </c>
      <c r="D2" s="166"/>
      <c r="E2" s="173" t="s">
        <v>86</v>
      </c>
      <c r="F2" s="166"/>
      <c r="G2" s="173"/>
      <c r="H2" s="166"/>
    </row>
    <row r="3" spans="1:8" ht="5" customHeight="1" x14ac:dyDescent="0.35">
      <c r="A3" s="1"/>
      <c r="B3" s="1"/>
      <c r="C3" s="1"/>
      <c r="D3" s="1"/>
      <c r="E3" s="1"/>
      <c r="F3" s="1"/>
      <c r="G3" s="1"/>
      <c r="H3" s="1"/>
    </row>
    <row r="4" spans="1:8" ht="18" customHeight="1" x14ac:dyDescent="0.35">
      <c r="A4" s="172" t="s">
        <v>87</v>
      </c>
      <c r="B4" s="166"/>
      <c r="C4" s="166"/>
      <c r="D4" s="166"/>
      <c r="E4" s="166"/>
      <c r="F4" s="166"/>
      <c r="G4" s="166"/>
      <c r="H4" s="166"/>
    </row>
    <row r="5" spans="1:8" ht="28" customHeight="1" x14ac:dyDescent="0.35">
      <c r="A5" s="12" t="s">
        <v>2</v>
      </c>
      <c r="B5" s="12" t="s">
        <v>33</v>
      </c>
      <c r="C5" s="12" t="s">
        <v>34</v>
      </c>
      <c r="D5" s="12" t="s">
        <v>35</v>
      </c>
      <c r="E5" s="12" t="s">
        <v>36</v>
      </c>
      <c r="F5" s="12" t="s">
        <v>37</v>
      </c>
      <c r="G5" s="12" t="s">
        <v>38</v>
      </c>
      <c r="H5" s="12" t="s">
        <v>39</v>
      </c>
    </row>
    <row r="6" spans="1:8" ht="18" customHeight="1" x14ac:dyDescent="0.35">
      <c r="A6" s="170" t="s">
        <v>88</v>
      </c>
      <c r="B6" s="166"/>
      <c r="C6" s="166"/>
      <c r="D6" s="166"/>
      <c r="E6" s="166"/>
      <c r="F6" s="166"/>
      <c r="G6" s="166"/>
      <c r="H6" s="166"/>
    </row>
    <row r="7" spans="1:8" ht="16" customHeight="1" x14ac:dyDescent="0.35">
      <c r="A7" s="180" t="s">
        <v>89</v>
      </c>
      <c r="B7" s="166"/>
      <c r="C7" s="166"/>
      <c r="D7" s="166"/>
      <c r="E7" s="166"/>
      <c r="F7" s="166"/>
      <c r="G7" s="166"/>
      <c r="H7" s="166"/>
    </row>
    <row r="8" spans="1:8" ht="20" customHeight="1" x14ac:dyDescent="0.35">
      <c r="A8" s="57">
        <v>4</v>
      </c>
      <c r="B8" s="58" t="s">
        <v>94</v>
      </c>
      <c r="C8" s="59" t="s">
        <v>56</v>
      </c>
      <c r="D8" s="60" t="s">
        <v>91</v>
      </c>
      <c r="E8" s="164">
        <v>3.0581018518518522E-3</v>
      </c>
      <c r="F8" s="17">
        <f>IF(E8="","",RANK(E8,E5:E8,1))</f>
        <v>1</v>
      </c>
      <c r="G8" s="17" t="str">
        <f>IF(F8="","",IF(F8=1,"🥇 Gold",IF(F8=2,"🥈 Silver",IF(F8=3,"🥉 Bronze",""))))</f>
        <v>🥇 Gold</v>
      </c>
      <c r="H8" s="61"/>
    </row>
    <row r="9" spans="1:8" ht="20" customHeight="1" x14ac:dyDescent="0.35">
      <c r="A9" s="62">
        <v>3</v>
      </c>
      <c r="B9" s="63" t="s">
        <v>93</v>
      </c>
      <c r="C9" s="64" t="s">
        <v>56</v>
      </c>
      <c r="D9" s="65" t="s">
        <v>91</v>
      </c>
      <c r="E9" s="164">
        <v>3.0988425925925927E-3</v>
      </c>
      <c r="F9" s="17">
        <f>IF(E9="","",RANK(E9,E7:E10,1))</f>
        <v>2</v>
      </c>
      <c r="G9" s="17" t="str">
        <f>IF(F9="","",IF(F9=1,"🥇 Gold",IF(F9=2,"🥈 Silver",IF(F9=3,"🥉 Bronze",""))))</f>
        <v>🥈 Silver</v>
      </c>
      <c r="H9" s="66"/>
    </row>
    <row r="10" spans="1:8" ht="20" customHeight="1" x14ac:dyDescent="0.35">
      <c r="A10" s="57">
        <v>1</v>
      </c>
      <c r="B10" s="58" t="s">
        <v>90</v>
      </c>
      <c r="C10" s="59" t="s">
        <v>73</v>
      </c>
      <c r="D10" s="60" t="s">
        <v>91</v>
      </c>
      <c r="E10" s="164">
        <v>3.260300925925926E-3</v>
      </c>
      <c r="F10" s="17">
        <v>3</v>
      </c>
      <c r="G10" s="17" t="str">
        <f>IF(F10="","",IF(F10=1,"🥇 Gold",IF(F10=2,"🥈 Silver",IF(F10=3,"🥉 Bronze",""))))</f>
        <v>🥉 Bronze</v>
      </c>
      <c r="H10" s="61"/>
    </row>
    <row r="11" spans="1:8" ht="20" customHeight="1" x14ac:dyDescent="0.35">
      <c r="A11" s="57">
        <v>2</v>
      </c>
      <c r="B11" s="58" t="s">
        <v>92</v>
      </c>
      <c r="C11" s="59" t="s">
        <v>73</v>
      </c>
      <c r="D11" s="60" t="s">
        <v>91</v>
      </c>
      <c r="E11" s="164">
        <v>3.3052083333333332E-3</v>
      </c>
      <c r="F11" s="17">
        <v>4</v>
      </c>
      <c r="G11" s="17" t="str">
        <f>IF(F11="","",IF(F11=1,"🥇 Gold",IF(F11=2,"🥈 Silver",IF(F11=3,"🥉 Bronze",""))))</f>
        <v/>
      </c>
      <c r="H11" s="61"/>
    </row>
    <row r="12" spans="1:8" ht="16" customHeight="1" x14ac:dyDescent="0.35">
      <c r="A12" s="180" t="s">
        <v>95</v>
      </c>
      <c r="B12" s="166"/>
      <c r="C12" s="166"/>
      <c r="D12" s="166"/>
      <c r="E12" s="166"/>
      <c r="F12" s="166"/>
      <c r="G12" s="166"/>
      <c r="H12" s="166"/>
    </row>
    <row r="13" spans="1:8" ht="20" customHeight="1" x14ac:dyDescent="0.35">
      <c r="A13" s="62">
        <v>5</v>
      </c>
      <c r="B13" s="63" t="s">
        <v>96</v>
      </c>
      <c r="C13" s="64" t="s">
        <v>43</v>
      </c>
      <c r="D13" s="65" t="s">
        <v>97</v>
      </c>
      <c r="E13" s="164">
        <v>3.079513888888889E-3</v>
      </c>
      <c r="F13" s="17">
        <f>IF(E13="","",RANK(E13,E13:E18,1))</f>
        <v>1</v>
      </c>
      <c r="G13" s="17" t="str">
        <f>IF(F13="","",IF(F13=1,"🥇 Gold",IF(F13=2,"🥈 Silver",IF(F13=3,"🥉 Bronze",""))))</f>
        <v>🥇 Gold</v>
      </c>
      <c r="H13" s="66"/>
    </row>
    <row r="14" spans="1:8" ht="20" customHeight="1" x14ac:dyDescent="0.35">
      <c r="A14" s="62">
        <v>6</v>
      </c>
      <c r="B14" s="63" t="s">
        <v>98</v>
      </c>
      <c r="C14" s="64" t="s">
        <v>73</v>
      </c>
      <c r="D14" s="65" t="s">
        <v>97</v>
      </c>
      <c r="E14" s="164">
        <v>3.1991898148148144E-3</v>
      </c>
      <c r="F14" s="17">
        <f>IF(E14="","",RANK(E14,E13:E18,1))</f>
        <v>2</v>
      </c>
      <c r="G14" s="17" t="str">
        <f>IF(F14="","",IF(F14=1,"🥇 Gold",IF(F14=2,"🥈 Silver",IF(F14=3,"🥉 Bronze",""))))</f>
        <v>🥈 Silver</v>
      </c>
      <c r="H14" s="55" t="s">
        <v>78</v>
      </c>
    </row>
    <row r="15" spans="1:8" ht="20" customHeight="1" x14ac:dyDescent="0.35">
      <c r="A15" s="62">
        <v>8</v>
      </c>
      <c r="B15" s="63" t="s">
        <v>100</v>
      </c>
      <c r="C15" s="64" t="s">
        <v>73</v>
      </c>
      <c r="D15" s="65" t="s">
        <v>97</v>
      </c>
      <c r="E15" s="164">
        <v>3.3325231481481483E-3</v>
      </c>
      <c r="F15" s="17">
        <f>IF(E15="","",RANK(E15,E12:E17,1))</f>
        <v>3</v>
      </c>
      <c r="G15" s="17" t="str">
        <f>IF(F15="","",IF(F15=1,"🥇 Gold",IF(F15=2,"🥈 Silver",IF(F15=3,"🥉 Bronze",""))))</f>
        <v>🥉 Bronze</v>
      </c>
      <c r="H15" s="55" t="s">
        <v>78</v>
      </c>
    </row>
    <row r="16" spans="1:8" ht="20" customHeight="1" x14ac:dyDescent="0.35">
      <c r="A16" s="57">
        <v>7</v>
      </c>
      <c r="B16" s="58" t="s">
        <v>99</v>
      </c>
      <c r="C16" s="59" t="s">
        <v>46</v>
      </c>
      <c r="D16" s="60" t="s">
        <v>97</v>
      </c>
      <c r="E16" s="164">
        <v>3.3462962962962964E-3</v>
      </c>
      <c r="F16" s="17">
        <v>4</v>
      </c>
      <c r="G16" s="17" t="str">
        <f>IF(F16="","",IF(F16=1,"🥇 Gold",IF(F16=2,"🥈 Silver",IF(F16=3,"🥉 Bronze",""))))</f>
        <v/>
      </c>
      <c r="H16" s="61"/>
    </row>
    <row r="17" spans="1:8" ht="20" customHeight="1" x14ac:dyDescent="0.35">
      <c r="A17" s="62">
        <v>10</v>
      </c>
      <c r="B17" s="63" t="s">
        <v>102</v>
      </c>
      <c r="C17" s="64" t="s">
        <v>103</v>
      </c>
      <c r="D17" s="65" t="s">
        <v>97</v>
      </c>
      <c r="E17" s="164">
        <v>3.4738425925925926E-3</v>
      </c>
      <c r="F17" s="17">
        <f>IF(E17="","",RANK(E17,E12:E17,1))</f>
        <v>5</v>
      </c>
      <c r="G17" s="17" t="str">
        <f>IF(F17="","",IF(F17=1,"🥇 Gold",IF(F17=2,"🥈 Silver",IF(F17=3,"🥉 Bronze",""))))</f>
        <v/>
      </c>
      <c r="H17" s="66"/>
    </row>
    <row r="18" spans="1:8" ht="20" customHeight="1" thickBot="1" x14ac:dyDescent="0.4">
      <c r="A18" s="57">
        <v>9</v>
      </c>
      <c r="B18" s="58" t="s">
        <v>101</v>
      </c>
      <c r="C18" s="59" t="s">
        <v>43</v>
      </c>
      <c r="D18" s="60" t="s">
        <v>97</v>
      </c>
      <c r="E18" s="164" t="s">
        <v>248</v>
      </c>
      <c r="F18" s="17"/>
      <c r="G18" s="17" t="str">
        <f>IF(F18="","",IF(F18=1,"🥇 Gold",IF(F18=2,"🥈 Silver",IF(F18=3,"🥉 Bronze",""))))</f>
        <v/>
      </c>
      <c r="H18" s="61"/>
    </row>
    <row r="19" spans="1:8" ht="15" thickBot="1" x14ac:dyDescent="0.4">
      <c r="A19" s="159">
        <v>11</v>
      </c>
      <c r="B19" s="160" t="s">
        <v>244</v>
      </c>
      <c r="C19" s="161" t="s">
        <v>73</v>
      </c>
      <c r="D19" s="162" t="s">
        <v>245</v>
      </c>
      <c r="E19" s="164" t="s">
        <v>248</v>
      </c>
      <c r="F19" s="17"/>
      <c r="G19" s="17" t="str">
        <f>IF(F19="","",IF(F19=1,"🥇 Gold",IF(F19=2,"🥈 Silver",IF(F19=3,"🥉 Bronze",""))))</f>
        <v/>
      </c>
      <c r="H19" s="55" t="s">
        <v>78</v>
      </c>
    </row>
    <row r="20" spans="1:8" ht="5" customHeight="1" x14ac:dyDescent="0.35">
      <c r="A20" s="1"/>
    </row>
    <row r="21" spans="1:8" ht="5" customHeight="1" x14ac:dyDescent="0.35">
      <c r="B21" s="1"/>
    </row>
    <row r="22" spans="1:8" ht="5" customHeight="1" x14ac:dyDescent="0.35">
      <c r="C22" s="1"/>
    </row>
    <row r="23" spans="1:8" ht="5" customHeight="1" x14ac:dyDescent="0.35">
      <c r="D23" s="1"/>
    </row>
    <row r="24" spans="1:8" ht="5" customHeight="1" x14ac:dyDescent="0.35">
      <c r="E24" s="1"/>
    </row>
    <row r="25" spans="1:8" ht="5" customHeight="1" x14ac:dyDescent="0.35">
      <c r="F25" s="1"/>
    </row>
    <row r="26" spans="1:8" ht="5" customHeight="1" x14ac:dyDescent="0.35">
      <c r="G26" s="1"/>
    </row>
    <row r="27" spans="1:8" ht="5" customHeight="1" x14ac:dyDescent="0.35">
      <c r="H27" s="1"/>
    </row>
    <row r="28" spans="1:8" ht="22" customHeight="1" x14ac:dyDescent="0.35">
      <c r="A28" s="165" t="s">
        <v>104</v>
      </c>
      <c r="B28" s="166"/>
      <c r="C28" s="166"/>
      <c r="D28" s="166"/>
      <c r="E28" s="166"/>
      <c r="F28" s="166"/>
      <c r="G28" s="166"/>
      <c r="H28" s="166"/>
    </row>
    <row r="29" spans="1:8" ht="18" customHeight="1" x14ac:dyDescent="0.35">
      <c r="A29" s="29"/>
      <c r="B29" s="29" t="s">
        <v>35</v>
      </c>
      <c r="C29" s="29" t="s">
        <v>7</v>
      </c>
      <c r="D29" s="29" t="s">
        <v>8</v>
      </c>
      <c r="E29" s="29" t="s">
        <v>9</v>
      </c>
      <c r="F29" s="29" t="s">
        <v>59</v>
      </c>
      <c r="G29" s="29" t="s">
        <v>60</v>
      </c>
      <c r="H29" s="29"/>
    </row>
    <row r="30" spans="1:8" ht="20" customHeight="1" x14ac:dyDescent="0.35">
      <c r="A30" s="67"/>
      <c r="B30" s="68" t="s">
        <v>91</v>
      </c>
      <c r="C30" s="32" t="str">
        <f>IFERROR(INDEX(B8:B11,MATCH(MIN(E8:E11),E8:E11,0)),"-")</f>
        <v>Thomas Smithson</v>
      </c>
      <c r="D30" s="33" t="str">
        <f>IFERROR(INDEX(B8:B11,MATCH(SMALL(E8:E11,2),E8:E11,0)),"-")</f>
        <v>Emerson Callis</v>
      </c>
      <c r="E30" s="34" t="str">
        <f>IFERROR(INDEX(B8:B11,MATCH(SMALL(E8:E11,3),E8:E11,0)),"-")</f>
        <v>Alexander Cunningham</v>
      </c>
      <c r="F30" s="35" t="str">
        <f>IFERROR(INDEX(C8:C11,MATCH(MIN(E8:E11),E8:E11,0)),"-")</f>
        <v>Yorkshire Biathle Club</v>
      </c>
      <c r="G30" s="36">
        <f>IFERROR(MIN(E8:E11),"-")</f>
        <v>3.0581018518518522E-3</v>
      </c>
      <c r="H30" s="69"/>
    </row>
    <row r="31" spans="1:8" ht="20" customHeight="1" x14ac:dyDescent="0.35">
      <c r="A31" s="67"/>
      <c r="B31" s="68" t="s">
        <v>97</v>
      </c>
      <c r="C31" s="32" t="str">
        <f>IFERROR(INDEX(B13:B18,MATCH(MIN(E13:E18),E13:E18,0)),"-")</f>
        <v>Anna Barlow</v>
      </c>
      <c r="D31" s="33" t="str">
        <f>IFERROR(INDEX(B13:B18,MATCH(SMALL(E13:E18,2),E13:E18,0)),"-")</f>
        <v>Annabelle Lee</v>
      </c>
      <c r="E31" s="34" t="str">
        <f>IFERROR(INDEX(B13:B18,MATCH(SMALL(E13:E18,3),E13:E18,0)),"-")</f>
        <v>Daisy Gibbons</v>
      </c>
      <c r="F31" s="35" t="str">
        <f>IFERROR(INDEX(C13:C18,MATCH(MIN(E13:E18),E13:E18,0)),"-")</f>
        <v>North West Pentathlon Hub</v>
      </c>
      <c r="G31" s="36">
        <f>IFERROR(MIN(E13:E18),"-")</f>
        <v>3.079513888888889E-3</v>
      </c>
      <c r="H31" s="69"/>
    </row>
  </sheetData>
  <sortState xmlns:xlrd2="http://schemas.microsoft.com/office/spreadsheetml/2017/richdata2" ref="A13:H19">
    <sortCondition ref="E13:E19"/>
  </sortState>
  <mergeCells count="10">
    <mergeCell ref="A28:H28"/>
    <mergeCell ref="A1:H1"/>
    <mergeCell ref="A6:H6"/>
    <mergeCell ref="A12:H12"/>
    <mergeCell ref="A4:H4"/>
    <mergeCell ref="A2:B2"/>
    <mergeCell ref="C2:D2"/>
    <mergeCell ref="A7:H7"/>
    <mergeCell ref="G2:H2"/>
    <mergeCell ref="E2:F2"/>
  </mergeCells>
  <pageMargins left="0.15748031496062992" right="0.35433070866141736" top="0.19685039370078741" bottom="0.39370078740157483" header="0.51181102362204722" footer="0.51181102362204722"/>
  <pageSetup paperSize="9" orientation="landscape" r:id="rId1"/>
  <ignoredErrors>
    <ignoredError sqref="F9 F15:F1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9"/>
  <sheetViews>
    <sheetView showGridLines="0" workbookViewId="0">
      <pane ySplit="6" topLeftCell="A24" activePane="bottomLeft" state="frozen"/>
      <selection pane="bottomLeft" activeCell="G24" sqref="G24"/>
    </sheetView>
  </sheetViews>
  <sheetFormatPr defaultRowHeight="14.5" x14ac:dyDescent="0.35"/>
  <cols>
    <col min="1" max="1" width="5" customWidth="1"/>
    <col min="2" max="2" width="26" customWidth="1"/>
    <col min="3" max="3" width="30" customWidth="1"/>
    <col min="4" max="4" width="22" customWidth="1"/>
    <col min="5" max="5" width="16" customWidth="1"/>
    <col min="6" max="6" width="10" customWidth="1"/>
    <col min="7" max="7" width="14" customWidth="1"/>
    <col min="8" max="8" width="12" customWidth="1"/>
  </cols>
  <sheetData>
    <row r="1" spans="1:8" ht="34" customHeight="1" x14ac:dyDescent="0.35">
      <c r="A1" s="169" t="s">
        <v>105</v>
      </c>
      <c r="B1" s="166"/>
      <c r="C1" s="166"/>
      <c r="D1" s="166"/>
      <c r="E1" s="166"/>
      <c r="F1" s="166"/>
      <c r="G1" s="166"/>
      <c r="H1" s="166"/>
    </row>
    <row r="2" spans="1:8" ht="20" customHeight="1" x14ac:dyDescent="0.35">
      <c r="A2" s="173" t="s">
        <v>106</v>
      </c>
      <c r="B2" s="166"/>
      <c r="C2" s="173" t="s">
        <v>107</v>
      </c>
      <c r="D2" s="166"/>
      <c r="E2" s="173" t="s">
        <v>108</v>
      </c>
      <c r="F2" s="166"/>
      <c r="G2" s="173"/>
      <c r="H2" s="166"/>
    </row>
    <row r="3" spans="1:8" ht="5" customHeight="1" x14ac:dyDescent="0.35">
      <c r="A3" s="1"/>
      <c r="B3" s="1"/>
      <c r="C3" s="1"/>
      <c r="D3" s="1"/>
      <c r="E3" s="1"/>
      <c r="F3" s="1"/>
      <c r="G3" s="1"/>
      <c r="H3" s="1"/>
    </row>
    <row r="4" spans="1:8" ht="18" customHeight="1" x14ac:dyDescent="0.35">
      <c r="A4" s="172" t="s">
        <v>109</v>
      </c>
      <c r="B4" s="166"/>
      <c r="C4" s="166"/>
      <c r="D4" s="166"/>
      <c r="E4" s="166"/>
      <c r="F4" s="166"/>
      <c r="G4" s="166"/>
      <c r="H4" s="166"/>
    </row>
    <row r="5" spans="1:8" ht="28" customHeight="1" x14ac:dyDescent="0.35">
      <c r="A5" s="12" t="s">
        <v>2</v>
      </c>
      <c r="B5" s="12" t="s">
        <v>33</v>
      </c>
      <c r="C5" s="12" t="s">
        <v>34</v>
      </c>
      <c r="D5" s="12" t="s">
        <v>35</v>
      </c>
      <c r="E5" s="12" t="s">
        <v>36</v>
      </c>
      <c r="F5" s="12" t="s">
        <v>37</v>
      </c>
      <c r="G5" s="12" t="s">
        <v>38</v>
      </c>
      <c r="H5" s="12" t="s">
        <v>39</v>
      </c>
    </row>
    <row r="6" spans="1:8" ht="18" customHeight="1" x14ac:dyDescent="0.35">
      <c r="A6" s="170" t="s">
        <v>110</v>
      </c>
      <c r="B6" s="166"/>
      <c r="C6" s="166"/>
      <c r="D6" s="166"/>
      <c r="E6" s="166"/>
      <c r="F6" s="166"/>
      <c r="G6" s="166"/>
      <c r="H6" s="166"/>
    </row>
    <row r="7" spans="1:8" ht="16" customHeight="1" x14ac:dyDescent="0.35">
      <c r="A7" s="181" t="s">
        <v>111</v>
      </c>
      <c r="B7" s="166"/>
      <c r="C7" s="166"/>
      <c r="D7" s="166"/>
      <c r="E7" s="166"/>
      <c r="F7" s="166"/>
      <c r="G7" s="166"/>
      <c r="H7" s="166"/>
    </row>
    <row r="8" spans="1:8" ht="20" customHeight="1" x14ac:dyDescent="0.35">
      <c r="A8" s="70">
        <v>1</v>
      </c>
      <c r="B8" s="52" t="s">
        <v>116</v>
      </c>
      <c r="C8" s="53" t="s">
        <v>73</v>
      </c>
      <c r="D8" s="54" t="s">
        <v>114</v>
      </c>
      <c r="E8" s="164">
        <v>2.9438657407407408E-3</v>
      </c>
      <c r="F8" s="17">
        <f>IF(E8="","",RANK(E8,E6:E16,1))</f>
        <v>1</v>
      </c>
      <c r="G8" s="17" t="str">
        <f>IF(F8="","",IF(F8=1,"🥇 Gold",IF(F8=2,"🥈 Silver",IF(F8=3,"🥉 Bronze",""))))</f>
        <v>🥇 Gold</v>
      </c>
      <c r="H8" s="55" t="s">
        <v>78</v>
      </c>
    </row>
    <row r="9" spans="1:8" ht="20" customHeight="1" x14ac:dyDescent="0.35">
      <c r="A9" s="51">
        <v>2</v>
      </c>
      <c r="B9" s="52" t="s">
        <v>117</v>
      </c>
      <c r="C9" s="53" t="s">
        <v>73</v>
      </c>
      <c r="D9" s="54" t="s">
        <v>114</v>
      </c>
      <c r="E9" s="164">
        <v>2.9800925925925928E-3</v>
      </c>
      <c r="F9" s="17">
        <f>IF(E9="","",RANK(E9,E6:E16,1))</f>
        <v>2</v>
      </c>
      <c r="G9" s="17" t="str">
        <f>IF(F9="","",IF(F9=1,"🥇 Gold",IF(F9=2,"🥈 Silver",IF(F9=3,"🥉 Bronze",""))))</f>
        <v>🥈 Silver</v>
      </c>
      <c r="H9" s="55" t="s">
        <v>78</v>
      </c>
    </row>
    <row r="10" spans="1:8" ht="20" customHeight="1" x14ac:dyDescent="0.35">
      <c r="A10" s="51">
        <v>3</v>
      </c>
      <c r="B10" s="76" t="s">
        <v>118</v>
      </c>
      <c r="C10" s="77" t="s">
        <v>49</v>
      </c>
      <c r="D10" s="78" t="s">
        <v>114</v>
      </c>
      <c r="E10" s="164">
        <v>3.3123842592592593E-3</v>
      </c>
      <c r="F10" s="17">
        <f>IF(E10="","",RANK(E10,E6:E16,1))</f>
        <v>3</v>
      </c>
      <c r="G10" s="17" t="str">
        <f>IF(F10="","",IF(F10=1,"🥇 Gold",IF(F10=2,"🥈 Silver",IF(F10=3,"🥉 Bronze",""))))</f>
        <v>🥉 Bronze</v>
      </c>
      <c r="H10" s="79"/>
    </row>
    <row r="11" spans="1:8" ht="20" customHeight="1" x14ac:dyDescent="0.35">
      <c r="A11" s="51">
        <v>4</v>
      </c>
      <c r="B11" s="71" t="s">
        <v>119</v>
      </c>
      <c r="C11" s="72" t="s">
        <v>56</v>
      </c>
      <c r="D11" s="73" t="s">
        <v>114</v>
      </c>
      <c r="E11" s="164">
        <v>3.4103009259259256E-3</v>
      </c>
      <c r="F11" s="17">
        <f>IF(E11="","",RANK(E11,E6:E16,1))</f>
        <v>4</v>
      </c>
      <c r="G11" s="17" t="str">
        <f>IF(F11="","",IF(F11=1,"🥇 Gold",IF(F11=2,"🥈 Silver",IF(F11=3,"🥉 Bronze",""))))</f>
        <v/>
      </c>
      <c r="H11" s="74"/>
    </row>
    <row r="12" spans="1:8" ht="20" customHeight="1" x14ac:dyDescent="0.35">
      <c r="A12" s="75">
        <v>5</v>
      </c>
      <c r="B12" s="71" t="s">
        <v>112</v>
      </c>
      <c r="C12" s="72" t="s">
        <v>113</v>
      </c>
      <c r="D12" s="73" t="s">
        <v>114</v>
      </c>
      <c r="E12" s="164">
        <v>3.4306712962962958E-3</v>
      </c>
      <c r="F12" s="17">
        <v>5</v>
      </c>
      <c r="G12" s="17" t="str">
        <f>IF(F12="","",IF(F12=1,"🥇 Gold",IF(F12=2,"🥈 Silver",IF(F12=3,"🥉 Bronze",""))))</f>
        <v/>
      </c>
      <c r="H12" s="74"/>
    </row>
    <row r="13" spans="1:8" ht="20" customHeight="1" x14ac:dyDescent="0.35">
      <c r="A13" s="70">
        <v>6</v>
      </c>
      <c r="B13" s="71" t="s">
        <v>124</v>
      </c>
      <c r="C13" s="72" t="s">
        <v>43</v>
      </c>
      <c r="D13" s="73" t="s">
        <v>114</v>
      </c>
      <c r="E13" s="164">
        <v>3.4878472222222225E-3</v>
      </c>
      <c r="F13" s="17">
        <f>IF(E13="","",RANK(E13,E4:E14,1))</f>
        <v>6</v>
      </c>
      <c r="G13" s="17" t="str">
        <f>IF(F13="","",IF(F13=1,"🥇 Gold",IF(F13=2,"🥈 Silver",IF(F13=3,"🥉 Bronze",""))))</f>
        <v/>
      </c>
      <c r="H13" s="74"/>
    </row>
    <row r="14" spans="1:8" ht="20" customHeight="1" x14ac:dyDescent="0.35">
      <c r="A14" s="51">
        <v>7</v>
      </c>
      <c r="B14" s="52" t="s">
        <v>115</v>
      </c>
      <c r="C14" s="53" t="s">
        <v>73</v>
      </c>
      <c r="D14" s="54" t="s">
        <v>114</v>
      </c>
      <c r="E14" s="164">
        <v>3.9231481481481478E-3</v>
      </c>
      <c r="F14" s="17">
        <v>7</v>
      </c>
      <c r="G14" s="17" t="str">
        <f>IF(F14="","",IF(F14=1,"🥇 Gold",IF(F14=2,"🥈 Silver",IF(F14=3,"🥉 Bronze",""))))</f>
        <v/>
      </c>
      <c r="H14" s="55" t="s">
        <v>78</v>
      </c>
    </row>
    <row r="15" spans="1:8" ht="20" customHeight="1" x14ac:dyDescent="0.35">
      <c r="A15" s="70">
        <v>17</v>
      </c>
      <c r="B15" s="52" t="s">
        <v>125</v>
      </c>
      <c r="C15" s="53" t="s">
        <v>73</v>
      </c>
      <c r="D15" s="54" t="s">
        <v>114</v>
      </c>
      <c r="E15" s="164">
        <v>4.0438657407407402E-3</v>
      </c>
      <c r="F15" s="17">
        <f>IF(E15="","",RANK(E15,E5:E15,1))</f>
        <v>8</v>
      </c>
      <c r="G15" s="17" t="str">
        <f>IF(F15="","",IF(F15=1,"🥇 Gold",IF(F15=2,"🥈 Silver",IF(F15=3,"🥉 Bronze",""))))</f>
        <v/>
      </c>
      <c r="H15" s="55" t="s">
        <v>78</v>
      </c>
    </row>
    <row r="16" spans="1:8" ht="20" customHeight="1" x14ac:dyDescent="0.35">
      <c r="A16" s="75">
        <v>18</v>
      </c>
      <c r="B16" s="52" t="s">
        <v>120</v>
      </c>
      <c r="C16" s="53" t="s">
        <v>73</v>
      </c>
      <c r="D16" s="54" t="s">
        <v>114</v>
      </c>
      <c r="E16" s="164" t="s">
        <v>248</v>
      </c>
      <c r="F16" s="17"/>
      <c r="G16" s="17" t="str">
        <f>IF(F16="","",IF(F16=1,"🥇 Gold",IF(F16=2,"🥈 Silver",IF(F16=3,"🥉 Bronze",""))))</f>
        <v/>
      </c>
      <c r="H16" s="55" t="s">
        <v>78</v>
      </c>
    </row>
    <row r="17" spans="1:8" ht="20" customHeight="1" x14ac:dyDescent="0.35">
      <c r="A17" s="70">
        <v>8</v>
      </c>
      <c r="B17" s="71" t="s">
        <v>121</v>
      </c>
      <c r="C17" s="72" t="s">
        <v>122</v>
      </c>
      <c r="D17" s="73" t="s">
        <v>114</v>
      </c>
      <c r="E17" s="164" t="s">
        <v>248</v>
      </c>
      <c r="F17" s="17"/>
      <c r="G17" s="17" t="str">
        <f>IF(F17="","",IF(F17=1,"🥇 Gold",IF(F17=2,"🥈 Silver",IF(F17=3,"🥉 Bronze",""))))</f>
        <v/>
      </c>
      <c r="H17" s="74"/>
    </row>
    <row r="18" spans="1:8" ht="20" customHeight="1" x14ac:dyDescent="0.35">
      <c r="A18" s="51">
        <v>9</v>
      </c>
      <c r="B18" s="76" t="s">
        <v>123</v>
      </c>
      <c r="C18" s="77" t="s">
        <v>122</v>
      </c>
      <c r="D18" s="78" t="s">
        <v>114</v>
      </c>
      <c r="E18" s="164" t="s">
        <v>248</v>
      </c>
      <c r="F18" s="17"/>
      <c r="G18" s="17" t="str">
        <f>IF(F18="","",IF(F18=1,"🥇 Gold",IF(F18=2,"🥈 Silver",IF(F18=3,"🥉 Bronze",""))))</f>
        <v/>
      </c>
      <c r="H18" s="79"/>
    </row>
    <row r="19" spans="1:8" ht="16" customHeight="1" x14ac:dyDescent="0.35">
      <c r="A19" s="181" t="s">
        <v>126</v>
      </c>
      <c r="B19" s="166"/>
      <c r="C19" s="166"/>
      <c r="D19" s="166"/>
      <c r="E19" s="166"/>
      <c r="F19" s="166"/>
      <c r="G19" s="166"/>
      <c r="H19" s="166"/>
    </row>
    <row r="20" spans="1:8" ht="20" customHeight="1" x14ac:dyDescent="0.35">
      <c r="A20" s="70">
        <v>10</v>
      </c>
      <c r="B20" s="71" t="s">
        <v>127</v>
      </c>
      <c r="C20" s="72" t="s">
        <v>46</v>
      </c>
      <c r="D20" s="73" t="s">
        <v>128</v>
      </c>
      <c r="E20" s="164">
        <v>3.3362268518518519E-3</v>
      </c>
      <c r="F20" s="17">
        <f>IF(E20="","",RANK(E20,E20:E26,1))</f>
        <v>1</v>
      </c>
      <c r="G20" s="17" t="str">
        <f>IF(F20="","",IF(F20=1,"🥇 Gold",IF(F20=2,"🥈 Silver",IF(F20=3,"🥉 Bronze",""))))</f>
        <v>🥇 Gold</v>
      </c>
      <c r="H20" s="74"/>
    </row>
    <row r="21" spans="1:8" ht="20" customHeight="1" x14ac:dyDescent="0.35">
      <c r="A21" s="51">
        <v>16</v>
      </c>
      <c r="B21" s="52" t="s">
        <v>135</v>
      </c>
      <c r="C21" s="53" t="s">
        <v>73</v>
      </c>
      <c r="D21" s="54" t="s">
        <v>128</v>
      </c>
      <c r="E21" s="164">
        <v>3.4743055555555556E-3</v>
      </c>
      <c r="F21" s="17">
        <f>IF(E21="","",RANK(E21,E15:E21,1))</f>
        <v>2</v>
      </c>
      <c r="G21" s="17" t="str">
        <f>IF(F21="","",IF(F21=1,"🥇 Gold",IF(F21=2,"🥈 Silver",IF(F21=3,"🥉 Bronze",""))))</f>
        <v>🥈 Silver</v>
      </c>
      <c r="H21" s="55" t="s">
        <v>78</v>
      </c>
    </row>
    <row r="22" spans="1:8" ht="20" customHeight="1" x14ac:dyDescent="0.35">
      <c r="A22" s="51">
        <v>14</v>
      </c>
      <c r="B22" s="52" t="s">
        <v>132</v>
      </c>
      <c r="C22" s="53" t="s">
        <v>73</v>
      </c>
      <c r="D22" s="54" t="s">
        <v>128</v>
      </c>
      <c r="E22" s="164">
        <v>3.7635416666666668E-3</v>
      </c>
      <c r="F22" s="17">
        <f>IF(E22="","",RANK(E22,E18:E24,1))</f>
        <v>3</v>
      </c>
      <c r="G22" s="17" t="str">
        <f>IF(F22="","",IF(F22=1,"🥇 Gold",IF(F22=2,"🥈 Silver",IF(F22=3,"🥉 Bronze",""))))</f>
        <v>🥉 Bronze</v>
      </c>
      <c r="H22" s="55" t="s">
        <v>78</v>
      </c>
    </row>
    <row r="23" spans="1:8" ht="20" customHeight="1" x14ac:dyDescent="0.35">
      <c r="A23" s="51">
        <v>11</v>
      </c>
      <c r="B23" s="52" t="s">
        <v>129</v>
      </c>
      <c r="C23" s="53" t="s">
        <v>73</v>
      </c>
      <c r="D23" s="54" t="s">
        <v>128</v>
      </c>
      <c r="E23" s="164">
        <v>3.7949074074074074E-3</v>
      </c>
      <c r="F23" s="17">
        <v>4</v>
      </c>
      <c r="G23" s="17" t="str">
        <f>IF(F23="","",IF(F23=1,"🥇 Gold",IF(F23=2,"🥈 Silver",IF(F23=3,"🥉 Bronze",""))))</f>
        <v/>
      </c>
      <c r="H23" s="55" t="s">
        <v>78</v>
      </c>
    </row>
    <row r="24" spans="1:8" ht="20" customHeight="1" x14ac:dyDescent="0.35">
      <c r="A24" s="70">
        <v>15</v>
      </c>
      <c r="B24" s="71" t="s">
        <v>133</v>
      </c>
      <c r="C24" s="72" t="s">
        <v>134</v>
      </c>
      <c r="D24" s="73" t="s">
        <v>128</v>
      </c>
      <c r="E24" s="164">
        <v>4.2439814814814814E-3</v>
      </c>
      <c r="F24" s="17">
        <f>IF(E24="","",RANK(E24,E19:E25,1))</f>
        <v>5</v>
      </c>
      <c r="G24" s="17" t="str">
        <f>IF(F24="","",IF(F24=1,"🥇 Gold",IF(F24=2,"🥈 Silver",IF(F24=3,"🥉 Bronze",""))))</f>
        <v/>
      </c>
      <c r="H24" s="74"/>
    </row>
    <row r="25" spans="1:8" ht="20" customHeight="1" x14ac:dyDescent="0.35">
      <c r="A25" s="75">
        <v>12</v>
      </c>
      <c r="B25" s="76" t="s">
        <v>130</v>
      </c>
      <c r="C25" s="77" t="s">
        <v>113</v>
      </c>
      <c r="D25" s="78" t="s">
        <v>128</v>
      </c>
      <c r="E25" s="164" t="s">
        <v>248</v>
      </c>
      <c r="F25" s="17"/>
      <c r="G25" s="17" t="str">
        <f>IF(F25="","",IF(F25=1,"🥇 Gold",IF(F25=2,"🥈 Silver",IF(F25=3,"🥉 Bronze",""))))</f>
        <v/>
      </c>
      <c r="H25" s="79"/>
    </row>
    <row r="26" spans="1:8" ht="20" customHeight="1" x14ac:dyDescent="0.35">
      <c r="A26" s="70">
        <v>13</v>
      </c>
      <c r="B26" s="71" t="s">
        <v>131</v>
      </c>
      <c r="C26" s="72" t="s">
        <v>69</v>
      </c>
      <c r="D26" s="73" t="s">
        <v>128</v>
      </c>
      <c r="E26" s="164" t="s">
        <v>248</v>
      </c>
      <c r="F26" s="17"/>
      <c r="G26" s="17" t="str">
        <f>IF(F26="","",IF(F26=1,"🥇 Gold",IF(F26=2,"🥈 Silver",IF(F26=3,"🥉 Bronze",""))))</f>
        <v/>
      </c>
      <c r="H26" s="74"/>
    </row>
    <row r="28" spans="1:8" ht="5" customHeight="1" x14ac:dyDescent="0.35">
      <c r="A28" s="1"/>
    </row>
    <row r="29" spans="1:8" ht="5" customHeight="1" x14ac:dyDescent="0.35">
      <c r="B29" s="1"/>
    </row>
    <row r="30" spans="1:8" ht="5" customHeight="1" x14ac:dyDescent="0.35">
      <c r="C30" s="1"/>
    </row>
    <row r="31" spans="1:8" ht="5" customHeight="1" x14ac:dyDescent="0.35">
      <c r="D31" s="1"/>
    </row>
    <row r="32" spans="1:8" ht="5" customHeight="1" x14ac:dyDescent="0.35">
      <c r="E32" s="1"/>
    </row>
    <row r="33" spans="1:8" ht="5" customHeight="1" x14ac:dyDescent="0.35">
      <c r="F33" s="1"/>
    </row>
    <row r="34" spans="1:8" ht="5" customHeight="1" x14ac:dyDescent="0.35">
      <c r="G34" s="1"/>
    </row>
    <row r="35" spans="1:8" ht="5" customHeight="1" x14ac:dyDescent="0.35">
      <c r="H35" s="1"/>
    </row>
    <row r="36" spans="1:8" ht="22" customHeight="1" x14ac:dyDescent="0.35">
      <c r="A36" s="165" t="s">
        <v>136</v>
      </c>
      <c r="B36" s="166"/>
      <c r="C36" s="166"/>
      <c r="D36" s="166"/>
      <c r="E36" s="166"/>
      <c r="F36" s="166"/>
      <c r="G36" s="166"/>
      <c r="H36" s="166"/>
    </row>
    <row r="37" spans="1:8" ht="18" customHeight="1" x14ac:dyDescent="0.35">
      <c r="A37" s="29"/>
      <c r="B37" s="29" t="s">
        <v>35</v>
      </c>
      <c r="C37" s="29" t="s">
        <v>7</v>
      </c>
      <c r="D37" s="29" t="s">
        <v>8</v>
      </c>
      <c r="E37" s="29" t="s">
        <v>9</v>
      </c>
      <c r="F37" s="29" t="s">
        <v>59</v>
      </c>
      <c r="G37" s="29" t="s">
        <v>60</v>
      </c>
      <c r="H37" s="29"/>
    </row>
    <row r="38" spans="1:8" ht="20" customHeight="1" x14ac:dyDescent="0.35">
      <c r="A38" s="80"/>
      <c r="B38" s="81" t="s">
        <v>114</v>
      </c>
      <c r="C38" s="32" t="str">
        <f>IFERROR(INDEX(B8:B18,MATCH(MIN(E8:E18),E8:E18,0)),"-")</f>
        <v>Callum Le Roux</v>
      </c>
      <c r="D38" s="33" t="str">
        <f>IFERROR(INDEX(B8:B18,MATCH(SMALL(E8:E18,2),E8:E18,0)),"-")</f>
        <v>Declan O Connell</v>
      </c>
      <c r="E38" s="34" t="str">
        <f>IFERROR(INDEX(B8:B18,MATCH(SMALL(E8:E18,3),E8:E18,0)),"-")</f>
        <v>Ewan Borthwick</v>
      </c>
      <c r="F38" s="35" t="str">
        <f>IFERROR(INDEX(C8:C18,MATCH(MIN(E8:E18),E8:E18,0)),"-")</f>
        <v>Wessex Wyvern MPC</v>
      </c>
      <c r="G38" s="36">
        <f>IFERROR(MIN(E8:E18),"-")</f>
        <v>2.9438657407407408E-3</v>
      </c>
      <c r="H38" s="82"/>
    </row>
    <row r="39" spans="1:8" ht="20" customHeight="1" x14ac:dyDescent="0.35">
      <c r="A39" s="80"/>
      <c r="B39" s="81" t="s">
        <v>128</v>
      </c>
      <c r="C39" s="32" t="str">
        <f>IFERROR(INDEX(B20:B26,MATCH(MIN(E20:E26),E20:E26,0)),"-")</f>
        <v>Elizabeth Doggrell</v>
      </c>
      <c r="D39" s="33" t="str">
        <f>IFERROR(INDEX(B20:B26,MATCH(SMALL(E20:E26,2),E20:E26,0)),"-")</f>
        <v>Sophie Neil</v>
      </c>
      <c r="E39" s="34" t="str">
        <f>IFERROR(INDEX(B20:B26,MATCH(SMALL(E20:E26,3),E20:E26,0)),"-")</f>
        <v>Phoebe Childs</v>
      </c>
      <c r="F39" s="35" t="str">
        <f>IFERROR(INDEX(C20:C26,MATCH(MIN(E20:E26),E20:E26,0)),"-")</f>
        <v>Leweston Pentathlon Academy</v>
      </c>
      <c r="G39" s="36">
        <f>IFERROR(MIN(E20:E26),"-")</f>
        <v>3.3362268518518519E-3</v>
      </c>
      <c r="H39" s="82"/>
    </row>
  </sheetData>
  <sortState xmlns:xlrd2="http://schemas.microsoft.com/office/spreadsheetml/2017/richdata2" ref="A20:H26">
    <sortCondition ref="E20:E26"/>
  </sortState>
  <mergeCells count="10">
    <mergeCell ref="A19:H19"/>
    <mergeCell ref="A36:H36"/>
    <mergeCell ref="A1:H1"/>
    <mergeCell ref="A6:H6"/>
    <mergeCell ref="A4:H4"/>
    <mergeCell ref="A2:B2"/>
    <mergeCell ref="C2:D2"/>
    <mergeCell ref="A7:H7"/>
    <mergeCell ref="G2:H2"/>
    <mergeCell ref="E2:F2"/>
  </mergeCells>
  <pageMargins left="0.35433070866141736" right="0" top="0.19685039370078741" bottom="0.39370078740157483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9"/>
  <sheetViews>
    <sheetView showGridLines="0" workbookViewId="0">
      <pane ySplit="6" topLeftCell="A22" activePane="bottomLeft" state="frozen"/>
      <selection pane="bottomLeft" activeCell="K22" sqref="K22"/>
    </sheetView>
  </sheetViews>
  <sheetFormatPr defaultRowHeight="14.5" x14ac:dyDescent="0.35"/>
  <cols>
    <col min="1" max="1" width="5" customWidth="1"/>
    <col min="2" max="2" width="26" customWidth="1"/>
    <col min="3" max="3" width="30" customWidth="1"/>
    <col min="4" max="4" width="22" customWidth="1"/>
    <col min="5" max="5" width="16" customWidth="1"/>
    <col min="6" max="6" width="10" customWidth="1"/>
    <col min="7" max="7" width="14" customWidth="1"/>
    <col min="8" max="8" width="12" customWidth="1"/>
  </cols>
  <sheetData>
    <row r="1" spans="1:8" ht="34" customHeight="1" x14ac:dyDescent="0.35">
      <c r="A1" s="169" t="s">
        <v>137</v>
      </c>
      <c r="B1" s="166"/>
      <c r="C1" s="166"/>
      <c r="D1" s="166"/>
      <c r="E1" s="166"/>
      <c r="F1" s="166"/>
      <c r="G1" s="166"/>
      <c r="H1" s="166"/>
    </row>
    <row r="2" spans="1:8" ht="20" customHeight="1" x14ac:dyDescent="0.35">
      <c r="A2" s="173" t="s">
        <v>138</v>
      </c>
      <c r="B2" s="166"/>
      <c r="C2" s="173" t="s">
        <v>107</v>
      </c>
      <c r="D2" s="166"/>
      <c r="E2" s="173" t="s">
        <v>139</v>
      </c>
      <c r="F2" s="166"/>
      <c r="G2" s="173"/>
      <c r="H2" s="166"/>
    </row>
    <row r="3" spans="1:8" ht="5" customHeight="1" x14ac:dyDescent="0.35">
      <c r="A3" s="1"/>
      <c r="B3" s="1"/>
      <c r="C3" s="1"/>
      <c r="D3" s="1"/>
      <c r="E3" s="1"/>
      <c r="F3" s="1"/>
      <c r="G3" s="1"/>
      <c r="H3" s="1"/>
    </row>
    <row r="4" spans="1:8" ht="18" customHeight="1" x14ac:dyDescent="0.35">
      <c r="A4" s="172" t="s">
        <v>140</v>
      </c>
      <c r="B4" s="166"/>
      <c r="C4" s="166"/>
      <c r="D4" s="166"/>
      <c r="E4" s="166"/>
      <c r="F4" s="166"/>
      <c r="G4" s="166"/>
      <c r="H4" s="166"/>
    </row>
    <row r="5" spans="1:8" ht="28" customHeight="1" x14ac:dyDescent="0.35">
      <c r="A5" s="12" t="s">
        <v>2</v>
      </c>
      <c r="B5" s="12" t="s">
        <v>33</v>
      </c>
      <c r="C5" s="12" t="s">
        <v>34</v>
      </c>
      <c r="D5" s="12" t="s">
        <v>35</v>
      </c>
      <c r="E5" s="12" t="s">
        <v>36</v>
      </c>
      <c r="F5" s="12" t="s">
        <v>37</v>
      </c>
      <c r="G5" s="12" t="s">
        <v>38</v>
      </c>
      <c r="H5" s="12" t="s">
        <v>39</v>
      </c>
    </row>
    <row r="6" spans="1:8" ht="18" customHeight="1" x14ac:dyDescent="0.35">
      <c r="A6" s="170" t="s">
        <v>141</v>
      </c>
      <c r="B6" s="166"/>
      <c r="C6" s="166"/>
      <c r="D6" s="166"/>
      <c r="E6" s="166"/>
      <c r="F6" s="166"/>
      <c r="G6" s="166"/>
      <c r="H6" s="166"/>
    </row>
    <row r="7" spans="1:8" ht="16" customHeight="1" x14ac:dyDescent="0.35">
      <c r="A7" s="182" t="s">
        <v>142</v>
      </c>
      <c r="B7" s="166"/>
      <c r="C7" s="166"/>
      <c r="D7" s="166"/>
      <c r="E7" s="166"/>
      <c r="F7" s="166"/>
      <c r="G7" s="166"/>
      <c r="H7" s="166"/>
    </row>
    <row r="8" spans="1:8" ht="20" customHeight="1" x14ac:dyDescent="0.35">
      <c r="A8" s="51">
        <v>8</v>
      </c>
      <c r="B8" s="52" t="s">
        <v>151</v>
      </c>
      <c r="C8" s="53" t="s">
        <v>73</v>
      </c>
      <c r="D8" s="54" t="s">
        <v>144</v>
      </c>
      <c r="E8" s="164">
        <v>4.5767361111111113E-3</v>
      </c>
      <c r="F8" s="17">
        <f>IF(E8="","",RANK(E8,E1:E10,1))</f>
        <v>1</v>
      </c>
      <c r="G8" s="17" t="str">
        <f>IF(F8="","",IF(F8=1,"🥇 Gold",IF(F8=2,"🥈 Silver",IF(F8=3,"🥉 Bronze",""))))</f>
        <v>🥇 Gold</v>
      </c>
      <c r="H8" s="55" t="s">
        <v>78</v>
      </c>
    </row>
    <row r="9" spans="1:8" ht="20" customHeight="1" x14ac:dyDescent="0.35">
      <c r="A9" s="88">
        <v>9</v>
      </c>
      <c r="B9" s="89" t="s">
        <v>152</v>
      </c>
      <c r="C9" s="90" t="s">
        <v>56</v>
      </c>
      <c r="D9" s="91" t="s">
        <v>144</v>
      </c>
      <c r="E9" s="164">
        <v>4.5837962962962968E-3</v>
      </c>
      <c r="F9" s="17">
        <f>IF(E9="","",RANK(E9,E1:E10,1))</f>
        <v>2</v>
      </c>
      <c r="G9" s="17" t="str">
        <f>IF(F9="","",IF(F9=1,"🥇 Gold",IF(F9=2,"🥈 Silver",IF(F9=3,"🥉 Bronze",""))))</f>
        <v>🥈 Silver</v>
      </c>
      <c r="H9" s="92"/>
    </row>
    <row r="10" spans="1:8" ht="20" customHeight="1" x14ac:dyDescent="0.35">
      <c r="A10" s="51">
        <v>1</v>
      </c>
      <c r="B10" s="52" t="s">
        <v>143</v>
      </c>
      <c r="C10" s="53" t="s">
        <v>73</v>
      </c>
      <c r="D10" s="54" t="s">
        <v>144</v>
      </c>
      <c r="E10" s="164">
        <v>4.7177083333333333E-3</v>
      </c>
      <c r="F10" s="17">
        <v>3</v>
      </c>
      <c r="G10" s="17" t="str">
        <f>IF(F10="","",IF(F10=1,"🥇 Gold",IF(F10=2,"🥈 Silver",IF(F10=3,"🥉 Bronze",""))))</f>
        <v>🥉 Bronze</v>
      </c>
      <c r="H10" s="55" t="s">
        <v>78</v>
      </c>
    </row>
    <row r="11" spans="1:8" ht="20" customHeight="1" x14ac:dyDescent="0.35">
      <c r="A11" s="51">
        <v>4</v>
      </c>
      <c r="B11" s="52" t="s">
        <v>147</v>
      </c>
      <c r="C11" s="53" t="s">
        <v>46</v>
      </c>
      <c r="D11" s="54" t="s">
        <v>144</v>
      </c>
      <c r="E11" s="164">
        <v>4.789930555555556E-3</v>
      </c>
      <c r="F11" s="17">
        <f>IF(E11="","",RANK(E11,E8:E17,1))</f>
        <v>4</v>
      </c>
      <c r="G11" s="17" t="str">
        <f>IF(F11="","",IF(F11=1,"🥇 Gold",IF(F11=2,"🥈 Silver",IF(F11=3,"🥉 Bronze",""))))</f>
        <v/>
      </c>
      <c r="H11" s="55" t="s">
        <v>78</v>
      </c>
    </row>
    <row r="12" spans="1:8" ht="20" customHeight="1" x14ac:dyDescent="0.35">
      <c r="A12" s="51">
        <v>5</v>
      </c>
      <c r="B12" s="52" t="s">
        <v>148</v>
      </c>
      <c r="C12" s="53" t="s">
        <v>46</v>
      </c>
      <c r="D12" s="54" t="s">
        <v>144</v>
      </c>
      <c r="E12" s="164">
        <v>4.977777777777778E-3</v>
      </c>
      <c r="F12" s="17">
        <f>IF(E12="","",RANK(E12,E8:E17,1))</f>
        <v>5</v>
      </c>
      <c r="G12" s="17" t="str">
        <f>IF(F12="","",IF(F12=1,"🥇 Gold",IF(F12=2,"🥈 Silver",IF(F12=3,"🥉 Bronze",""))))</f>
        <v/>
      </c>
      <c r="H12" s="55" t="s">
        <v>78</v>
      </c>
    </row>
    <row r="13" spans="1:8" ht="20" customHeight="1" x14ac:dyDescent="0.35">
      <c r="A13" s="83">
        <v>6</v>
      </c>
      <c r="B13" s="84" t="s">
        <v>149</v>
      </c>
      <c r="C13" s="85" t="s">
        <v>43</v>
      </c>
      <c r="D13" s="86" t="s">
        <v>144</v>
      </c>
      <c r="E13" s="164">
        <v>5.0343750000000007E-3</v>
      </c>
      <c r="F13" s="17">
        <f>IF(E13="","",RANK(E13,E8:E17,1))</f>
        <v>6</v>
      </c>
      <c r="G13" s="17" t="str">
        <f>IF(F13="","",IF(F13=1,"🥇 Gold",IF(F13=2,"🥈 Silver",IF(F13=3,"🥉 Bronze",""))))</f>
        <v/>
      </c>
      <c r="H13" s="87"/>
    </row>
    <row r="14" spans="1:8" ht="20" customHeight="1" x14ac:dyDescent="0.35">
      <c r="A14" s="51">
        <v>3</v>
      </c>
      <c r="B14" s="52" t="s">
        <v>146</v>
      </c>
      <c r="C14" s="53" t="s">
        <v>46</v>
      </c>
      <c r="D14" s="54" t="s">
        <v>144</v>
      </c>
      <c r="E14" s="164">
        <v>5.5484953703703703E-3</v>
      </c>
      <c r="F14" s="17">
        <v>7</v>
      </c>
      <c r="G14" s="17" t="str">
        <f>IF(F14="","",IF(F14=1,"🥇 Gold",IF(F14=2,"🥈 Silver",IF(F14=3,"🥉 Bronze",""))))</f>
        <v/>
      </c>
      <c r="H14" s="55" t="s">
        <v>78</v>
      </c>
    </row>
    <row r="15" spans="1:8" ht="20" customHeight="1" x14ac:dyDescent="0.35">
      <c r="A15" s="88">
        <v>7</v>
      </c>
      <c r="B15" s="89" t="s">
        <v>150</v>
      </c>
      <c r="C15" s="90" t="s">
        <v>43</v>
      </c>
      <c r="D15" s="91" t="s">
        <v>144</v>
      </c>
      <c r="E15" s="164">
        <v>6.4716435185185181E-3</v>
      </c>
      <c r="F15" s="17">
        <v>8</v>
      </c>
      <c r="G15" s="17" t="str">
        <f>IF(F15="","",IF(F15=1,"🥇 Gold",IF(F15=2,"🥈 Silver",IF(F15=3,"🥉 Bronze",""))))</f>
        <v/>
      </c>
      <c r="H15" s="92"/>
    </row>
    <row r="16" spans="1:8" ht="20" customHeight="1" x14ac:dyDescent="0.35">
      <c r="A16" s="51">
        <v>2</v>
      </c>
      <c r="B16" s="52" t="s">
        <v>145</v>
      </c>
      <c r="C16" s="53" t="s">
        <v>73</v>
      </c>
      <c r="D16" s="54" t="s">
        <v>144</v>
      </c>
      <c r="E16" s="164" t="s">
        <v>248</v>
      </c>
      <c r="F16" s="17"/>
      <c r="G16" s="17" t="str">
        <f>IF(F16="","",IF(F16=1,"🥇 Gold",IF(F16=2,"🥈 Silver",IF(F16=3,"🥉 Bronze",""))))</f>
        <v/>
      </c>
      <c r="H16" s="55" t="s">
        <v>78</v>
      </c>
    </row>
    <row r="17" spans="1:8" ht="20" customHeight="1" x14ac:dyDescent="0.35">
      <c r="A17" s="51">
        <v>17</v>
      </c>
      <c r="B17" s="52" t="s">
        <v>153</v>
      </c>
      <c r="C17" s="53" t="s">
        <v>46</v>
      </c>
      <c r="D17" s="54" t="s">
        <v>144</v>
      </c>
      <c r="E17" s="164" t="s">
        <v>248</v>
      </c>
      <c r="F17" s="17"/>
      <c r="G17" s="17" t="str">
        <f>IF(F17="","",IF(F17=1,"🥇 Gold",IF(F17=2,"🥈 Silver",IF(F17=3,"🥉 Bronze",""))))</f>
        <v/>
      </c>
      <c r="H17" s="55" t="s">
        <v>78</v>
      </c>
    </row>
    <row r="18" spans="1:8" ht="16" customHeight="1" x14ac:dyDescent="0.35">
      <c r="A18" s="182" t="s">
        <v>154</v>
      </c>
      <c r="B18" s="166"/>
      <c r="C18" s="166"/>
      <c r="D18" s="166"/>
      <c r="E18" s="166"/>
      <c r="F18" s="166"/>
      <c r="G18" s="166"/>
      <c r="H18" s="166"/>
    </row>
    <row r="19" spans="1:8" ht="20" customHeight="1" x14ac:dyDescent="0.35">
      <c r="A19" s="51">
        <v>10</v>
      </c>
      <c r="B19" s="52" t="s">
        <v>155</v>
      </c>
      <c r="C19" s="53" t="s">
        <v>46</v>
      </c>
      <c r="D19" s="54" t="s">
        <v>156</v>
      </c>
      <c r="E19" s="164">
        <v>5.018055555555556E-3</v>
      </c>
      <c r="F19" s="17">
        <f>IF(E19="","",RANK(E19,E19:E26,1))</f>
        <v>1</v>
      </c>
      <c r="G19" s="17" t="str">
        <f>IF(F19="","",IF(F19=1,"🥇 Gold",IF(F19=2,"🥈 Silver",IF(F19=3,"🥉 Bronze",""))))</f>
        <v>🥇 Gold</v>
      </c>
      <c r="H19" s="55" t="s">
        <v>78</v>
      </c>
    </row>
    <row r="20" spans="1:8" ht="20" customHeight="1" x14ac:dyDescent="0.35">
      <c r="A20" s="83">
        <v>12</v>
      </c>
      <c r="B20" s="84" t="s">
        <v>160</v>
      </c>
      <c r="C20" s="85" t="s">
        <v>43</v>
      </c>
      <c r="D20" s="86" t="s">
        <v>156</v>
      </c>
      <c r="E20" s="164">
        <v>5.0265046296296299E-3</v>
      </c>
      <c r="F20" s="17">
        <f>IF(E20="","",RANK(E20,E16:E23,1))</f>
        <v>2</v>
      </c>
      <c r="G20" s="17" t="str">
        <f>IF(F20="","",IF(F20=1,"🥇 Gold",IF(F20=2,"🥈 Silver",IF(F20=3,"🥉 Bronze",""))))</f>
        <v>🥈 Silver</v>
      </c>
      <c r="H20" s="87"/>
    </row>
    <row r="21" spans="1:8" ht="20" customHeight="1" x14ac:dyDescent="0.35">
      <c r="A21" s="88">
        <v>16</v>
      </c>
      <c r="B21" s="89" t="s">
        <v>159</v>
      </c>
      <c r="C21" s="90" t="s">
        <v>43</v>
      </c>
      <c r="D21" s="91" t="s">
        <v>156</v>
      </c>
      <c r="E21" s="164">
        <v>5.0290509259259255E-3</v>
      </c>
      <c r="F21" s="17">
        <f>IF(E21="","",RANK(E21,E18:E25,1))</f>
        <v>3</v>
      </c>
      <c r="G21" s="17" t="str">
        <f>IF(F21="","",IF(F21=1,"🥇 Gold",IF(F21=2,"🥈 Silver",IF(F21=3,"🥉 Bronze",""))))</f>
        <v>🥉 Bronze</v>
      </c>
      <c r="H21" s="92"/>
    </row>
    <row r="22" spans="1:8" ht="20" customHeight="1" x14ac:dyDescent="0.35">
      <c r="A22" s="51">
        <v>11</v>
      </c>
      <c r="B22" s="52" t="s">
        <v>157</v>
      </c>
      <c r="C22" s="53" t="s">
        <v>46</v>
      </c>
      <c r="D22" s="54" t="s">
        <v>156</v>
      </c>
      <c r="E22" s="164">
        <v>5.3065972222222221E-3</v>
      </c>
      <c r="F22" s="17">
        <v>4</v>
      </c>
      <c r="G22" s="17" t="str">
        <f>IF(F22="","",IF(F22=1,"🥇 Gold",IF(F22=2,"🥈 Silver",IF(F22=3,"🥉 Bronze",""))))</f>
        <v/>
      </c>
      <c r="H22" s="55" t="s">
        <v>78</v>
      </c>
    </row>
    <row r="23" spans="1:8" ht="20" customHeight="1" x14ac:dyDescent="0.35">
      <c r="A23" s="83">
        <v>14</v>
      </c>
      <c r="B23" s="84" t="s">
        <v>163</v>
      </c>
      <c r="C23" s="85" t="s">
        <v>164</v>
      </c>
      <c r="D23" s="86" t="s">
        <v>156</v>
      </c>
      <c r="E23" s="164">
        <v>5.7572916666666666E-3</v>
      </c>
      <c r="F23" s="17">
        <f>IF(E23="","",RANK(E23,E17:E24,1))</f>
        <v>5</v>
      </c>
      <c r="G23" s="17" t="str">
        <f>IF(F23="","",IF(F23=1,"🥇 Gold",IF(F23=2,"🥈 Silver",IF(F23=3,"🥉 Bronze",""))))</f>
        <v/>
      </c>
      <c r="H23" s="87"/>
    </row>
    <row r="24" spans="1:8" ht="20" customHeight="1" x14ac:dyDescent="0.35">
      <c r="A24" s="88">
        <v>15</v>
      </c>
      <c r="B24" s="89" t="s">
        <v>165</v>
      </c>
      <c r="C24" s="90" t="s">
        <v>73</v>
      </c>
      <c r="D24" s="91" t="s">
        <v>156</v>
      </c>
      <c r="E24" s="164">
        <v>6.0320601851851846E-3</v>
      </c>
      <c r="F24" s="17">
        <f>IF(E24="","",RANK(E24,E17:E24,1))</f>
        <v>6</v>
      </c>
      <c r="G24" s="17" t="str">
        <f>IF(F24="","",IF(F24=1,"🥇 Gold",IF(F24=2,"🥈 Silver",IF(F24=3,"🥉 Bronze",""))))</f>
        <v/>
      </c>
      <c r="H24" s="92"/>
    </row>
    <row r="25" spans="1:8" ht="20" customHeight="1" x14ac:dyDescent="0.35">
      <c r="A25" s="88">
        <v>13</v>
      </c>
      <c r="B25" s="89" t="s">
        <v>161</v>
      </c>
      <c r="C25" s="90" t="s">
        <v>162</v>
      </c>
      <c r="D25" s="91" t="s">
        <v>156</v>
      </c>
      <c r="E25" s="164">
        <v>6.2815972222222223E-3</v>
      </c>
      <c r="F25" s="17">
        <v>7</v>
      </c>
      <c r="G25" s="17" t="str">
        <f>IF(F25="","",IF(F25=1,"🥇 Gold",IF(F25=2,"🥈 Silver",IF(F25=3,"🥉 Bronze",""))))</f>
        <v/>
      </c>
      <c r="H25" s="92"/>
    </row>
    <row r="26" spans="1:8" ht="20" customHeight="1" x14ac:dyDescent="0.35">
      <c r="A26" s="51">
        <v>18</v>
      </c>
      <c r="B26" s="52" t="s">
        <v>158</v>
      </c>
      <c r="C26" s="53" t="s">
        <v>46</v>
      </c>
      <c r="D26" s="54" t="s">
        <v>156</v>
      </c>
      <c r="E26" s="164" t="s">
        <v>248</v>
      </c>
      <c r="F26" s="17"/>
      <c r="G26" s="17" t="str">
        <f>IF(F26="","",IF(F26=1,"🥇 Gold",IF(F26=2,"🥈 Silver",IF(F26=3,"🥉 Bronze",""))))</f>
        <v/>
      </c>
      <c r="H26" s="55" t="s">
        <v>78</v>
      </c>
    </row>
    <row r="28" spans="1:8" ht="5" customHeight="1" x14ac:dyDescent="0.35">
      <c r="A28" s="1"/>
    </row>
    <row r="29" spans="1:8" ht="5" customHeight="1" x14ac:dyDescent="0.35">
      <c r="B29" s="1"/>
    </row>
    <row r="30" spans="1:8" ht="5" customHeight="1" x14ac:dyDescent="0.35">
      <c r="C30" s="1"/>
    </row>
    <row r="31" spans="1:8" ht="5" customHeight="1" x14ac:dyDescent="0.35">
      <c r="D31" s="1"/>
    </row>
    <row r="32" spans="1:8" ht="5" customHeight="1" x14ac:dyDescent="0.35">
      <c r="E32" s="1"/>
    </row>
    <row r="33" spans="1:8" ht="5" customHeight="1" x14ac:dyDescent="0.35">
      <c r="F33" s="1"/>
    </row>
    <row r="34" spans="1:8" ht="5" customHeight="1" x14ac:dyDescent="0.35">
      <c r="G34" s="1"/>
    </row>
    <row r="35" spans="1:8" ht="5" customHeight="1" x14ac:dyDescent="0.35">
      <c r="H35" s="1"/>
    </row>
    <row r="36" spans="1:8" ht="22" customHeight="1" x14ac:dyDescent="0.35">
      <c r="A36" s="165" t="s">
        <v>166</v>
      </c>
      <c r="B36" s="166"/>
      <c r="C36" s="166"/>
      <c r="D36" s="166"/>
      <c r="E36" s="166"/>
      <c r="F36" s="166"/>
      <c r="G36" s="166"/>
      <c r="H36" s="166"/>
    </row>
    <row r="37" spans="1:8" ht="18" customHeight="1" x14ac:dyDescent="0.35">
      <c r="A37" s="29"/>
      <c r="B37" s="29" t="s">
        <v>35</v>
      </c>
      <c r="C37" s="29" t="s">
        <v>7</v>
      </c>
      <c r="D37" s="29" t="s">
        <v>8</v>
      </c>
      <c r="E37" s="29" t="s">
        <v>9</v>
      </c>
      <c r="F37" s="29" t="s">
        <v>59</v>
      </c>
      <c r="G37" s="29" t="s">
        <v>60</v>
      </c>
      <c r="H37" s="29"/>
    </row>
    <row r="38" spans="1:8" ht="20" customHeight="1" x14ac:dyDescent="0.35">
      <c r="A38" s="93"/>
      <c r="B38" s="94" t="s">
        <v>144</v>
      </c>
      <c r="C38" s="32" t="str">
        <f>IFERROR(INDEX(B8:B17,MATCH(MIN(E8:E17),E8:E17,0)),"-")</f>
        <v>Liam Neil</v>
      </c>
      <c r="D38" s="33" t="str">
        <f>IFERROR(INDEX(B8:B17,MATCH(SMALL(E8:E17,2),E8:E17,0)),"-")</f>
        <v>Tyler Wells</v>
      </c>
      <c r="E38" s="34" t="str">
        <f>IFERROR(INDEX(B8:B17,MATCH(SMALL(E8:E17,3),E8:E17,0)),"-")</f>
        <v>Caiden Griffin</v>
      </c>
      <c r="F38" s="35" t="str">
        <f>IFERROR(INDEX(C8:C17,MATCH(MIN(E8:E17),E8:E17,0)),"-")</f>
        <v>Wessex Wyvern MPC</v>
      </c>
      <c r="G38" s="36">
        <f>IFERROR(MIN(E8:E17),"-")</f>
        <v>4.5767361111111113E-3</v>
      </c>
      <c r="H38" s="95"/>
    </row>
    <row r="39" spans="1:8" ht="20" customHeight="1" x14ac:dyDescent="0.35">
      <c r="A39" s="93"/>
      <c r="B39" s="94" t="s">
        <v>156</v>
      </c>
      <c r="C39" s="32" t="str">
        <f>IFERROR(INDEX(B19:B26,MATCH(MIN(E19:E26),E19:E26,0)),"-")</f>
        <v>Allegra Ramirez</v>
      </c>
      <c r="D39" s="33" t="str">
        <f>IFERROR(INDEX(B19:B26,MATCH(SMALL(E19:E26,2),E19:E26,0)),"-")</f>
        <v>Jasmine Rogan</v>
      </c>
      <c r="E39" s="34" t="str">
        <f>IFERROR(INDEX(B19:B26,MATCH(SMALL(E19:E26,3),E19:E26,0)),"-")</f>
        <v>Ida Augustine</v>
      </c>
      <c r="F39" s="35" t="str">
        <f>IFERROR(INDEX(C19:C26,MATCH(MIN(E19:E26),E19:E26,0)),"-")</f>
        <v>Leweston Pentathlon Academy</v>
      </c>
      <c r="G39" s="36">
        <f>IFERROR(MIN(E19:E26),"-")</f>
        <v>5.018055555555556E-3</v>
      </c>
      <c r="H39" s="95"/>
    </row>
  </sheetData>
  <sortState xmlns:xlrd2="http://schemas.microsoft.com/office/spreadsheetml/2017/richdata2" ref="A19:H26">
    <sortCondition ref="E19:E26"/>
  </sortState>
  <mergeCells count="10">
    <mergeCell ref="A36:H36"/>
    <mergeCell ref="A1:H1"/>
    <mergeCell ref="A6:H6"/>
    <mergeCell ref="A18:H18"/>
    <mergeCell ref="A4:H4"/>
    <mergeCell ref="A2:B2"/>
    <mergeCell ref="C2:D2"/>
    <mergeCell ref="A7:H7"/>
    <mergeCell ref="G2:H2"/>
    <mergeCell ref="E2:F2"/>
  </mergeCells>
  <pageMargins left="0.15748031496062992" right="0.15748031496062992" top="0" bottom="0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2"/>
  <sheetViews>
    <sheetView showGridLines="0" workbookViewId="0">
      <pane ySplit="6" topLeftCell="A16" activePane="bottomLeft" state="frozen"/>
      <selection pane="bottomLeft" activeCell="F15" sqref="F15"/>
    </sheetView>
  </sheetViews>
  <sheetFormatPr defaultRowHeight="14.5" x14ac:dyDescent="0.35"/>
  <cols>
    <col min="1" max="1" width="5" customWidth="1"/>
    <col min="2" max="2" width="26" customWidth="1"/>
    <col min="3" max="3" width="30" customWidth="1"/>
    <col min="4" max="4" width="22" customWidth="1"/>
    <col min="5" max="5" width="16" customWidth="1"/>
    <col min="6" max="6" width="10" customWidth="1"/>
    <col min="7" max="7" width="14" customWidth="1"/>
    <col min="8" max="8" width="12" customWidth="1"/>
  </cols>
  <sheetData>
    <row r="1" spans="1:8" ht="34" customHeight="1" x14ac:dyDescent="0.35">
      <c r="A1" s="169" t="s">
        <v>167</v>
      </c>
      <c r="B1" s="166"/>
      <c r="C1" s="166"/>
      <c r="D1" s="166"/>
      <c r="E1" s="166"/>
      <c r="F1" s="166"/>
      <c r="G1" s="166"/>
      <c r="H1" s="166"/>
    </row>
    <row r="2" spans="1:8" ht="20" customHeight="1" x14ac:dyDescent="0.35">
      <c r="A2" s="173" t="s">
        <v>168</v>
      </c>
      <c r="B2" s="166"/>
      <c r="C2" s="173" t="s">
        <v>169</v>
      </c>
      <c r="D2" s="166"/>
      <c r="E2" s="173" t="s">
        <v>170</v>
      </c>
      <c r="F2" s="166"/>
      <c r="G2" s="173"/>
      <c r="H2" s="166"/>
    </row>
    <row r="3" spans="1:8" ht="5" customHeight="1" x14ac:dyDescent="0.35">
      <c r="A3" s="1"/>
      <c r="B3" s="1"/>
      <c r="C3" s="1"/>
      <c r="D3" s="1"/>
      <c r="E3" s="1"/>
      <c r="F3" s="1"/>
      <c r="G3" s="1"/>
      <c r="H3" s="1"/>
    </row>
    <row r="4" spans="1:8" ht="18" customHeight="1" x14ac:dyDescent="0.35">
      <c r="A4" s="172" t="s">
        <v>32</v>
      </c>
      <c r="B4" s="166"/>
      <c r="C4" s="166"/>
      <c r="D4" s="166"/>
      <c r="E4" s="166"/>
      <c r="F4" s="166"/>
      <c r="G4" s="166"/>
      <c r="H4" s="166"/>
    </row>
    <row r="5" spans="1:8" ht="28" customHeight="1" x14ac:dyDescent="0.35">
      <c r="A5" s="12" t="s">
        <v>2</v>
      </c>
      <c r="B5" s="12" t="s">
        <v>33</v>
      </c>
      <c r="C5" s="12" t="s">
        <v>34</v>
      </c>
      <c r="D5" s="12" t="s">
        <v>35</v>
      </c>
      <c r="E5" s="12" t="s">
        <v>36</v>
      </c>
      <c r="F5" s="12" t="s">
        <v>37</v>
      </c>
      <c r="G5" s="12" t="s">
        <v>38</v>
      </c>
      <c r="H5" s="12" t="s">
        <v>39</v>
      </c>
    </row>
    <row r="6" spans="1:8" ht="18" customHeight="1" x14ac:dyDescent="0.35">
      <c r="A6" s="170" t="s">
        <v>171</v>
      </c>
      <c r="B6" s="166"/>
      <c r="C6" s="166"/>
      <c r="D6" s="166"/>
      <c r="E6" s="166"/>
      <c r="F6" s="166"/>
      <c r="G6" s="166"/>
      <c r="H6" s="166"/>
    </row>
    <row r="7" spans="1:8" ht="16" customHeight="1" x14ac:dyDescent="0.35">
      <c r="A7" s="184" t="s">
        <v>172</v>
      </c>
      <c r="B7" s="166"/>
      <c r="C7" s="166"/>
      <c r="D7" s="166"/>
      <c r="E7" s="166"/>
      <c r="F7" s="166"/>
      <c r="G7" s="166"/>
      <c r="H7" s="166"/>
    </row>
    <row r="8" spans="1:8" ht="20" customHeight="1" x14ac:dyDescent="0.35">
      <c r="A8" s="101">
        <v>3</v>
      </c>
      <c r="B8" s="102" t="s">
        <v>176</v>
      </c>
      <c r="C8" s="103" t="s">
        <v>56</v>
      </c>
      <c r="D8" s="104" t="s">
        <v>174</v>
      </c>
      <c r="E8" s="164">
        <v>5.5210648148148146E-3</v>
      </c>
      <c r="F8" s="17">
        <f>IF(E8="","",RANK(E8,E6:E8,1))</f>
        <v>1</v>
      </c>
      <c r="G8" s="17" t="str">
        <f>IF(F8="","",IF(F8=1,"🥇 Gold",IF(F8=2,"🥈 Silver",IF(F8=3,"🥉 Bronze",""))))</f>
        <v>🥇 Gold</v>
      </c>
      <c r="H8" s="105"/>
    </row>
    <row r="9" spans="1:8" ht="20" customHeight="1" x14ac:dyDescent="0.35">
      <c r="A9" s="96">
        <v>1</v>
      </c>
      <c r="B9" s="97" t="s">
        <v>173</v>
      </c>
      <c r="C9" s="98" t="s">
        <v>73</v>
      </c>
      <c r="D9" s="99" t="s">
        <v>174</v>
      </c>
      <c r="E9" s="164">
        <v>6.0414351851851853E-3</v>
      </c>
      <c r="F9" s="17">
        <v>2</v>
      </c>
      <c r="G9" s="17" t="str">
        <f>IF(F9="","",IF(F9=1,"🥇 Gold",IF(F9=2,"🥈 Silver",IF(F9=3,"🥉 Bronze",""))))</f>
        <v>🥈 Silver</v>
      </c>
      <c r="H9" s="100"/>
    </row>
    <row r="10" spans="1:8" ht="20" customHeight="1" x14ac:dyDescent="0.35">
      <c r="A10" s="96">
        <v>2</v>
      </c>
      <c r="B10" s="97" t="s">
        <v>175</v>
      </c>
      <c r="C10" s="98" t="s">
        <v>56</v>
      </c>
      <c r="D10" s="99" t="s">
        <v>174</v>
      </c>
      <c r="E10" s="164" t="s">
        <v>248</v>
      </c>
      <c r="F10" s="17"/>
      <c r="G10" s="17" t="str">
        <f>IF(F10="","",IF(F10=1,"🥇 Gold",IF(F10=2,"🥈 Silver",IF(F10=3,"🥉 Bronze",""))))</f>
        <v/>
      </c>
      <c r="H10" s="100"/>
    </row>
    <row r="11" spans="1:8" ht="16" customHeight="1" x14ac:dyDescent="0.35">
      <c r="A11" s="183" t="s">
        <v>177</v>
      </c>
      <c r="B11" s="166"/>
      <c r="C11" s="166"/>
      <c r="D11" s="166"/>
      <c r="E11" s="166"/>
      <c r="F11" s="166"/>
      <c r="G11" s="166"/>
      <c r="H11" s="166"/>
    </row>
    <row r="12" spans="1:8" ht="20" customHeight="1" x14ac:dyDescent="0.35">
      <c r="A12" s="111">
        <v>6</v>
      </c>
      <c r="B12" s="112" t="s">
        <v>182</v>
      </c>
      <c r="C12" s="113" t="s">
        <v>56</v>
      </c>
      <c r="D12" s="114" t="s">
        <v>179</v>
      </c>
      <c r="E12" s="164">
        <v>5.9427083333333337E-3</v>
      </c>
      <c r="F12" s="17">
        <f>IF(E12="","",RANK(E12,E10:E13,1))</f>
        <v>1</v>
      </c>
      <c r="G12" s="17" t="str">
        <f>IF(F12="","",IF(F12=1,"🥇 Gold",IF(F12=2,"🥈 Silver",IF(F12=3,"🥉 Bronze",""))))</f>
        <v>🥇 Gold</v>
      </c>
      <c r="H12" s="115"/>
    </row>
    <row r="13" spans="1:8" ht="20" customHeight="1" x14ac:dyDescent="0.35">
      <c r="A13" s="106">
        <v>5</v>
      </c>
      <c r="B13" s="107" t="s">
        <v>180</v>
      </c>
      <c r="C13" s="108" t="s">
        <v>181</v>
      </c>
      <c r="D13" s="109" t="s">
        <v>179</v>
      </c>
      <c r="E13" s="164">
        <v>6.2195601851851856E-3</v>
      </c>
      <c r="F13" s="17">
        <f>IF(E13="","",RANK(E13,E12:E15,1))</f>
        <v>2</v>
      </c>
      <c r="G13" s="17" t="str">
        <f>IF(F13="","",IF(F13=1,"🥇 Gold",IF(F13=2,"🥈 Silver",IF(F13=3,"🥉 Bronze",""))))</f>
        <v>🥈 Silver</v>
      </c>
      <c r="H13" s="110"/>
    </row>
    <row r="14" spans="1:8" ht="20" customHeight="1" x14ac:dyDescent="0.35">
      <c r="A14" s="106">
        <v>7</v>
      </c>
      <c r="B14" s="107" t="s">
        <v>183</v>
      </c>
      <c r="C14" s="108" t="s">
        <v>43</v>
      </c>
      <c r="D14" s="109" t="s">
        <v>179</v>
      </c>
      <c r="E14" s="164">
        <v>6.5719907407407411E-3</v>
      </c>
      <c r="F14" s="17">
        <f>IF(E14="","",RANK(E14,E11:E14,1))</f>
        <v>3</v>
      </c>
      <c r="G14" s="17" t="str">
        <f>IF(F14="","",IF(F14=1,"🥇 Gold",IF(F14=2,"🥈 Silver",IF(F14=3,"🥉 Bronze",""))))</f>
        <v>🥉 Bronze</v>
      </c>
      <c r="H14" s="110"/>
    </row>
    <row r="15" spans="1:8" ht="20" customHeight="1" x14ac:dyDescent="0.35">
      <c r="A15" s="106">
        <v>4</v>
      </c>
      <c r="B15" s="107" t="s">
        <v>178</v>
      </c>
      <c r="C15" s="108" t="s">
        <v>46</v>
      </c>
      <c r="D15" s="109" t="s">
        <v>179</v>
      </c>
      <c r="E15" s="164" t="s">
        <v>249</v>
      </c>
      <c r="F15" s="17"/>
      <c r="G15" s="17" t="str">
        <f>IF(F15="","",IF(F15=1,"🥇 Gold",IF(F15=2,"🥈 Silver",IF(F15=3,"🥉 Bronze",""))))</f>
        <v/>
      </c>
      <c r="H15" s="110"/>
    </row>
    <row r="16" spans="1:8" ht="16" customHeight="1" x14ac:dyDescent="0.35">
      <c r="A16" s="183" t="s">
        <v>184</v>
      </c>
      <c r="B16" s="166"/>
      <c r="C16" s="166"/>
      <c r="D16" s="166"/>
      <c r="E16" s="166"/>
      <c r="F16" s="166"/>
      <c r="G16" s="166"/>
      <c r="H16" s="166"/>
    </row>
    <row r="17" spans="1:8" ht="20" customHeight="1" x14ac:dyDescent="0.35">
      <c r="A17" s="111">
        <v>8</v>
      </c>
      <c r="B17" s="112" t="s">
        <v>185</v>
      </c>
      <c r="C17" s="113" t="s">
        <v>43</v>
      </c>
      <c r="D17" s="114" t="s">
        <v>186</v>
      </c>
      <c r="E17" s="164">
        <v>5.4486111111111107E-3</v>
      </c>
      <c r="F17" s="17">
        <f>IF(E17="","",RANK(E17,E17:E18,1))</f>
        <v>1</v>
      </c>
      <c r="G17" s="17" t="str">
        <f>IF(F17="","",IF(F17=1,"🥇 Gold",IF(F17=2,"🥈 Silver",IF(F17=3,"🥉 Bronze",""))))</f>
        <v>🥇 Gold</v>
      </c>
      <c r="H17" s="115"/>
    </row>
    <row r="18" spans="1:8" ht="20" customHeight="1" x14ac:dyDescent="0.35">
      <c r="A18" s="111">
        <v>9</v>
      </c>
      <c r="B18" s="112" t="s">
        <v>187</v>
      </c>
      <c r="C18" s="113" t="s">
        <v>43</v>
      </c>
      <c r="D18" s="114" t="s">
        <v>186</v>
      </c>
      <c r="E18" s="164">
        <v>6.8878472222222223E-3</v>
      </c>
      <c r="F18" s="17">
        <f>IF(E18="","",RANK(E18,E17:E18,1))</f>
        <v>2</v>
      </c>
      <c r="G18" s="17" t="str">
        <f>IF(F18="","",IF(F18=1,"🥇 Gold",IF(F18=2,"🥈 Silver",IF(F18=3,"🥉 Bronze",""))))</f>
        <v>🥈 Silver</v>
      </c>
      <c r="H18" s="115"/>
    </row>
    <row r="20" spans="1:8" ht="5" customHeight="1" x14ac:dyDescent="0.35">
      <c r="A20" s="1"/>
    </row>
    <row r="21" spans="1:8" ht="5" customHeight="1" x14ac:dyDescent="0.35">
      <c r="B21" s="1"/>
    </row>
    <row r="22" spans="1:8" ht="5" customHeight="1" x14ac:dyDescent="0.35">
      <c r="C22" s="1"/>
    </row>
    <row r="23" spans="1:8" ht="5" customHeight="1" x14ac:dyDescent="0.35">
      <c r="D23" s="1"/>
    </row>
    <row r="24" spans="1:8" ht="5" customHeight="1" x14ac:dyDescent="0.35">
      <c r="E24" s="1"/>
    </row>
    <row r="25" spans="1:8" ht="5" customHeight="1" x14ac:dyDescent="0.35">
      <c r="F25" s="1"/>
    </row>
    <row r="26" spans="1:8" ht="5" customHeight="1" x14ac:dyDescent="0.35">
      <c r="G26" s="1"/>
    </row>
    <row r="27" spans="1:8" ht="5" customHeight="1" x14ac:dyDescent="0.35">
      <c r="H27" s="1"/>
    </row>
    <row r="28" spans="1:8" ht="22" customHeight="1" x14ac:dyDescent="0.35">
      <c r="A28" s="165" t="s">
        <v>188</v>
      </c>
      <c r="B28" s="166"/>
      <c r="C28" s="166"/>
      <c r="D28" s="166"/>
      <c r="E28" s="166"/>
      <c r="F28" s="166"/>
      <c r="G28" s="166"/>
      <c r="H28" s="166"/>
    </row>
    <row r="29" spans="1:8" ht="18" customHeight="1" x14ac:dyDescent="0.35">
      <c r="A29" s="29"/>
      <c r="B29" s="29" t="s">
        <v>35</v>
      </c>
      <c r="C29" s="29" t="s">
        <v>7</v>
      </c>
      <c r="D29" s="29" t="s">
        <v>8</v>
      </c>
      <c r="E29" s="29" t="s">
        <v>9</v>
      </c>
      <c r="F29" s="29" t="s">
        <v>59</v>
      </c>
      <c r="G29" s="29" t="s">
        <v>60</v>
      </c>
      <c r="H29" s="29"/>
    </row>
    <row r="30" spans="1:8" ht="20" customHeight="1" x14ac:dyDescent="0.35">
      <c r="A30" s="116"/>
      <c r="B30" s="117" t="s">
        <v>174</v>
      </c>
      <c r="C30" s="32" t="str">
        <f>IFERROR(INDEX(B8:B10,MATCH(MIN(E8:E10),E8:E10,0)),"-")</f>
        <v>Phil Slingsby</v>
      </c>
      <c r="D30" s="33" t="str">
        <f>IFERROR(INDEX(B8:B10,MATCH(SMALL(E8:E10,2),E8:E10,0)),"-")</f>
        <v>Ben Hieatt-Smith</v>
      </c>
      <c r="E30" s="34" t="str">
        <f>IFERROR(INDEX(B8:B10,MATCH(SMALL(E8:E10,3),E8:E10,0)),"-")</f>
        <v>-</v>
      </c>
      <c r="F30" s="35" t="str">
        <f>IFERROR(INDEX(C8:C10,MATCH(MIN(E8:E10),E8:E10,0)),"-")</f>
        <v>Yorkshire Biathle Club</v>
      </c>
      <c r="G30" s="36">
        <f>IFERROR(MIN(E8:E10),"-")</f>
        <v>5.5210648148148146E-3</v>
      </c>
      <c r="H30" s="118"/>
    </row>
    <row r="31" spans="1:8" ht="20" customHeight="1" x14ac:dyDescent="0.35">
      <c r="A31" s="119"/>
      <c r="B31" s="120" t="s">
        <v>179</v>
      </c>
      <c r="C31" s="32" t="str">
        <f>IFERROR(INDEX(B12:B15,MATCH(MIN(E12:E15),E12:E15,0)),"-")</f>
        <v>Robert Wells</v>
      </c>
      <c r="D31" s="33" t="str">
        <f>IFERROR(INDEX(B12:B15,MATCH(SMALL(E12:E15,2),E12:E15,0)),"-")</f>
        <v>James Thurstan</v>
      </c>
      <c r="E31" s="34" t="str">
        <f>IFERROR(INDEX(B12:B15,MATCH(SMALL(E12:E15,3),E12:E15,0)),"-")</f>
        <v>Rudolph Calitz</v>
      </c>
      <c r="F31" s="35" t="str">
        <f>IFERROR(INDEX(C12:C15,MATCH(MIN(E12:E15),E12:E15,0)),"-")</f>
        <v>Yorkshire Biathle Club</v>
      </c>
      <c r="G31" s="36">
        <f>IFERROR(MIN(E12:E15),"-")</f>
        <v>5.9427083333333337E-3</v>
      </c>
      <c r="H31" s="121"/>
    </row>
    <row r="32" spans="1:8" ht="20" customHeight="1" x14ac:dyDescent="0.35">
      <c r="A32" s="119"/>
      <c r="B32" s="120" t="s">
        <v>186</v>
      </c>
      <c r="C32" s="32" t="str">
        <f>IFERROR(INDEX(B17:B18,MATCH(MIN(E17:E18),E17:E18,0)),"-")</f>
        <v>Ruth Hoyle</v>
      </c>
      <c r="D32" s="33" t="str">
        <f>IFERROR(INDEX(B17:B18,MATCH(SMALL(E17:E18,2),E17:E18,0)),"-")</f>
        <v>Sharon Ballantyne</v>
      </c>
      <c r="E32" s="34" t="str">
        <f>IFERROR(INDEX(B17:B18,MATCH(SMALL(E17:E18,3),E17:E18,0)),"-")</f>
        <v>-</v>
      </c>
      <c r="F32" s="35" t="str">
        <f>IFERROR(INDEX(C17:C18,MATCH(MIN(E17:E18),E17:E18,0)),"-")</f>
        <v>North West Pentathlon Hub</v>
      </c>
      <c r="G32" s="36">
        <f>IFERROR(MIN(E17:E18),"-")</f>
        <v>5.4486111111111107E-3</v>
      </c>
      <c r="H32" s="121"/>
    </row>
  </sheetData>
  <sortState xmlns:xlrd2="http://schemas.microsoft.com/office/spreadsheetml/2017/richdata2" ref="A12:H15">
    <sortCondition ref="E12:E15"/>
  </sortState>
  <mergeCells count="11">
    <mergeCell ref="A16:H16"/>
    <mergeCell ref="A28:H28"/>
    <mergeCell ref="A11:H11"/>
    <mergeCell ref="A1:H1"/>
    <mergeCell ref="A6:H6"/>
    <mergeCell ref="A4:H4"/>
    <mergeCell ref="A2:B2"/>
    <mergeCell ref="C2:D2"/>
    <mergeCell ref="A7:H7"/>
    <mergeCell ref="G2:H2"/>
    <mergeCell ref="E2:F2"/>
  </mergeCells>
  <pageMargins left="0.15748031496062992" right="0.35433070866141736" top="0.19685039370078741" bottom="0.39370078740157483" header="0.51181102362204722" footer="0.5118110236220472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0"/>
  <sheetViews>
    <sheetView showGridLines="0" workbookViewId="0">
      <pane ySplit="6" topLeftCell="A24" activePane="bottomLeft" state="frozen"/>
      <selection pane="bottomLeft" activeCell="E12" sqref="E12"/>
    </sheetView>
  </sheetViews>
  <sheetFormatPr defaultRowHeight="14.5" x14ac:dyDescent="0.35"/>
  <cols>
    <col min="1" max="1" width="5" customWidth="1"/>
    <col min="2" max="2" width="26" customWidth="1"/>
    <col min="3" max="3" width="30" customWidth="1"/>
    <col min="4" max="4" width="22" customWidth="1"/>
    <col min="5" max="5" width="16" customWidth="1"/>
    <col min="6" max="6" width="10" customWidth="1"/>
    <col min="7" max="7" width="14" customWidth="1"/>
    <col min="8" max="8" width="12" customWidth="1"/>
  </cols>
  <sheetData>
    <row r="1" spans="1:8" ht="34" customHeight="1" x14ac:dyDescent="0.35">
      <c r="A1" s="169" t="s">
        <v>189</v>
      </c>
      <c r="B1" s="166"/>
      <c r="C1" s="166"/>
      <c r="D1" s="166"/>
      <c r="E1" s="166"/>
      <c r="F1" s="166"/>
      <c r="G1" s="166"/>
      <c r="H1" s="166"/>
    </row>
    <row r="2" spans="1:8" ht="20" customHeight="1" x14ac:dyDescent="0.35">
      <c r="A2" s="173" t="s">
        <v>190</v>
      </c>
      <c r="B2" s="166"/>
      <c r="C2" s="173" t="s">
        <v>191</v>
      </c>
      <c r="D2" s="166"/>
      <c r="E2" s="173" t="s">
        <v>192</v>
      </c>
      <c r="F2" s="166"/>
      <c r="G2" s="173"/>
      <c r="H2" s="166"/>
    </row>
    <row r="3" spans="1:8" ht="5" customHeight="1" x14ac:dyDescent="0.35">
      <c r="A3" s="1"/>
      <c r="B3" s="1"/>
      <c r="C3" s="1"/>
      <c r="D3" s="1"/>
      <c r="E3" s="1"/>
      <c r="F3" s="1"/>
      <c r="G3" s="1"/>
      <c r="H3" s="1"/>
    </row>
    <row r="4" spans="1:8" ht="18" customHeight="1" x14ac:dyDescent="0.35">
      <c r="A4" s="172" t="s">
        <v>109</v>
      </c>
      <c r="B4" s="166"/>
      <c r="C4" s="166"/>
      <c r="D4" s="166"/>
      <c r="E4" s="166"/>
      <c r="F4" s="166"/>
      <c r="G4" s="166"/>
      <c r="H4" s="166"/>
    </row>
    <row r="5" spans="1:8" ht="28" customHeight="1" x14ac:dyDescent="0.35">
      <c r="A5" s="12" t="s">
        <v>2</v>
      </c>
      <c r="B5" s="12" t="s">
        <v>33</v>
      </c>
      <c r="C5" s="12" t="s">
        <v>34</v>
      </c>
      <c r="D5" s="12" t="s">
        <v>35</v>
      </c>
      <c r="E5" s="12" t="s">
        <v>36</v>
      </c>
      <c r="F5" s="12" t="s">
        <v>37</v>
      </c>
      <c r="G5" s="12" t="s">
        <v>38</v>
      </c>
      <c r="H5" s="12" t="s">
        <v>39</v>
      </c>
    </row>
    <row r="6" spans="1:8" ht="18" customHeight="1" x14ac:dyDescent="0.35">
      <c r="A6" s="170" t="s">
        <v>193</v>
      </c>
      <c r="B6" s="166"/>
      <c r="C6" s="166"/>
      <c r="D6" s="166"/>
      <c r="E6" s="166"/>
      <c r="F6" s="166"/>
      <c r="G6" s="166"/>
      <c r="H6" s="166"/>
    </row>
    <row r="7" spans="1:8" ht="16" customHeight="1" x14ac:dyDescent="0.35">
      <c r="A7" s="185" t="s">
        <v>194</v>
      </c>
      <c r="B7" s="166"/>
      <c r="C7" s="166"/>
      <c r="D7" s="166"/>
      <c r="E7" s="166"/>
      <c r="F7" s="166"/>
      <c r="G7" s="166"/>
      <c r="H7" s="166"/>
    </row>
    <row r="8" spans="1:8" ht="20" customHeight="1" x14ac:dyDescent="0.35">
      <c r="A8" s="122">
        <v>1</v>
      </c>
      <c r="B8" s="123" t="s">
        <v>195</v>
      </c>
      <c r="C8" s="124" t="s">
        <v>43</v>
      </c>
      <c r="D8" s="125" t="s">
        <v>196</v>
      </c>
      <c r="E8" s="164">
        <v>5.3149305555555554E-3</v>
      </c>
      <c r="F8" s="17">
        <f>IF(E8="","",RANK(E8,E8:E8,1))</f>
        <v>1</v>
      </c>
      <c r="G8" s="17" t="str">
        <f>IF(F8="","",IF(F8=1,"🥇 Gold",IF(F8=2,"🥈 Silver",IF(F8=3,"🥉 Bronze",""))))</f>
        <v>🥇 Gold</v>
      </c>
      <c r="H8" s="126"/>
    </row>
    <row r="9" spans="1:8" ht="16" customHeight="1" x14ac:dyDescent="0.35">
      <c r="A9" s="185" t="s">
        <v>197</v>
      </c>
      <c r="B9" s="166"/>
      <c r="C9" s="166"/>
      <c r="D9" s="166"/>
      <c r="E9" s="166"/>
      <c r="F9" s="166"/>
      <c r="G9" s="166"/>
      <c r="H9" s="166"/>
    </row>
    <row r="10" spans="1:8" ht="20" customHeight="1" x14ac:dyDescent="0.35">
      <c r="A10" s="122">
        <v>2</v>
      </c>
      <c r="B10" s="123" t="s">
        <v>198</v>
      </c>
      <c r="C10" s="124" t="s">
        <v>43</v>
      </c>
      <c r="D10" s="125" t="s">
        <v>199</v>
      </c>
      <c r="E10" s="164">
        <v>8.1214120370370381E-3</v>
      </c>
      <c r="F10" s="17">
        <f>IF(E10="","",RANK(E10,E10:E10,1))</f>
        <v>1</v>
      </c>
      <c r="G10" s="17" t="str">
        <f>IF(F10="","",IF(F10=1,"🥇 Gold",IF(F10=2,"🥈 Silver",IF(F10=3,"🥉 Bronze",""))))</f>
        <v>🥇 Gold</v>
      </c>
      <c r="H10" s="126"/>
    </row>
    <row r="11" spans="1:8" ht="16" customHeight="1" x14ac:dyDescent="0.35">
      <c r="A11" s="185" t="s">
        <v>200</v>
      </c>
      <c r="B11" s="166"/>
      <c r="C11" s="166"/>
      <c r="D11" s="166"/>
      <c r="E11" s="166"/>
      <c r="F11" s="166"/>
      <c r="G11" s="166"/>
      <c r="H11" s="166"/>
    </row>
    <row r="12" spans="1:8" ht="20" customHeight="1" x14ac:dyDescent="0.35">
      <c r="A12" s="122">
        <v>3</v>
      </c>
      <c r="B12" s="123" t="s">
        <v>201</v>
      </c>
      <c r="C12" s="124" t="s">
        <v>43</v>
      </c>
      <c r="D12" s="125" t="s">
        <v>202</v>
      </c>
      <c r="E12" s="164">
        <v>5.0682870370370369E-3</v>
      </c>
      <c r="F12" s="17">
        <f>IF(E12="","",RANK(E12,E12:E12,1))</f>
        <v>1</v>
      </c>
      <c r="G12" s="17" t="str">
        <f>IF(F12="","",IF(F12=1,"🥇 Gold",IF(F12=2,"🥈 Silver",IF(F12=3,"🥉 Bronze",""))))</f>
        <v>🥇 Gold</v>
      </c>
      <c r="H12" s="126"/>
    </row>
    <row r="13" spans="1:8" ht="16" customHeight="1" x14ac:dyDescent="0.35">
      <c r="A13" s="185" t="s">
        <v>203</v>
      </c>
      <c r="B13" s="166"/>
      <c r="C13" s="166"/>
      <c r="D13" s="166"/>
      <c r="E13" s="166"/>
      <c r="F13" s="166"/>
      <c r="G13" s="166"/>
      <c r="H13" s="166"/>
    </row>
    <row r="14" spans="1:8" ht="20" customHeight="1" x14ac:dyDescent="0.35">
      <c r="A14" s="122">
        <v>4</v>
      </c>
      <c r="B14" s="123" t="s">
        <v>204</v>
      </c>
      <c r="C14" s="124" t="s">
        <v>43</v>
      </c>
      <c r="D14" s="125" t="s">
        <v>205</v>
      </c>
      <c r="E14" s="164">
        <v>3.1027777777777777E-3</v>
      </c>
      <c r="F14" s="17">
        <f>IF(E14="","",RANK(E14,E14:E15,1))</f>
        <v>1</v>
      </c>
      <c r="G14" s="17" t="str">
        <f>IF(F14="","",IF(F14=1,"🥇 Gold",IF(F14=2,"🥈 Silver",IF(F14=3,"🥉 Bronze",""))))</f>
        <v>🥇 Gold</v>
      </c>
      <c r="H14" s="126"/>
    </row>
    <row r="15" spans="1:8" ht="20" customHeight="1" x14ac:dyDescent="0.35">
      <c r="A15" s="122">
        <v>5</v>
      </c>
      <c r="B15" s="123" t="s">
        <v>206</v>
      </c>
      <c r="C15" s="124" t="s">
        <v>43</v>
      </c>
      <c r="D15" s="125" t="s">
        <v>205</v>
      </c>
      <c r="E15" s="164">
        <v>3.405208333333333E-3</v>
      </c>
      <c r="F15" s="17">
        <f>IF(E15="","",RANK(E15,E14:E15,1))</f>
        <v>2</v>
      </c>
      <c r="G15" s="17" t="str">
        <f>IF(F15="","",IF(F15=1,"🥇 Gold",IF(F15=2,"🥈 Silver",IF(F15=3,"🥉 Bronze",""))))</f>
        <v>🥈 Silver</v>
      </c>
      <c r="H15" s="126"/>
    </row>
    <row r="17" spans="1:8" ht="5" customHeight="1" x14ac:dyDescent="0.35">
      <c r="A17" s="1"/>
    </row>
    <row r="18" spans="1:8" ht="5" customHeight="1" x14ac:dyDescent="0.35">
      <c r="B18" s="1"/>
    </row>
    <row r="19" spans="1:8" ht="5" customHeight="1" x14ac:dyDescent="0.35">
      <c r="C19" s="1"/>
    </row>
    <row r="20" spans="1:8" ht="5" customHeight="1" x14ac:dyDescent="0.35">
      <c r="D20" s="1"/>
    </row>
    <row r="21" spans="1:8" ht="5" customHeight="1" x14ac:dyDescent="0.35">
      <c r="E21" s="1"/>
    </row>
    <row r="22" spans="1:8" ht="5" customHeight="1" x14ac:dyDescent="0.35">
      <c r="F22" s="1"/>
    </row>
    <row r="23" spans="1:8" ht="5" customHeight="1" x14ac:dyDescent="0.35">
      <c r="G23" s="1"/>
    </row>
    <row r="24" spans="1:8" ht="5" customHeight="1" x14ac:dyDescent="0.35">
      <c r="H24" s="1"/>
    </row>
    <row r="25" spans="1:8" ht="22" customHeight="1" x14ac:dyDescent="0.35">
      <c r="A25" s="165" t="s">
        <v>207</v>
      </c>
      <c r="B25" s="166"/>
      <c r="C25" s="166"/>
      <c r="D25" s="166"/>
      <c r="E25" s="166"/>
      <c r="F25" s="166"/>
      <c r="G25" s="166"/>
      <c r="H25" s="166"/>
    </row>
    <row r="26" spans="1:8" ht="18" customHeight="1" x14ac:dyDescent="0.35">
      <c r="A26" s="29"/>
      <c r="B26" s="29" t="s">
        <v>35</v>
      </c>
      <c r="C26" s="29" t="s">
        <v>7</v>
      </c>
      <c r="D26" s="29" t="s">
        <v>8</v>
      </c>
      <c r="E26" s="29" t="s">
        <v>9</v>
      </c>
      <c r="F26" s="29" t="s">
        <v>59</v>
      </c>
      <c r="G26" s="29" t="s">
        <v>60</v>
      </c>
      <c r="H26" s="29"/>
    </row>
    <row r="27" spans="1:8" ht="20" customHeight="1" x14ac:dyDescent="0.35">
      <c r="A27" s="127"/>
      <c r="B27" s="128" t="s">
        <v>196</v>
      </c>
      <c r="C27" s="32" t="str">
        <f>IFERROR(INDEX(B8:B8,MATCH(MIN(E8:E8),E8:E8,0)),"-")</f>
        <v>Rachel Massey</v>
      </c>
      <c r="D27" s="33" t="str">
        <f>IFERROR(INDEX(B8:B8,MATCH(SMALL(E8:E8,2),E8:E8,0)),"-")</f>
        <v>-</v>
      </c>
      <c r="E27" s="34" t="str">
        <f>IFERROR(INDEX(B8:B8,MATCH(SMALL(E8:E8,3),E8:E8,0)),"-")</f>
        <v>-</v>
      </c>
      <c r="F27" s="35" t="str">
        <f>IFERROR(INDEX(C8:C8,MATCH(MIN(E8:E8),E8:E8,0)),"-")</f>
        <v>North West Pentathlon Hub</v>
      </c>
      <c r="G27" s="36">
        <f>IFERROR(MIN(E8:E8),"-")</f>
        <v>5.3149305555555554E-3</v>
      </c>
      <c r="H27" s="129"/>
    </row>
    <row r="28" spans="1:8" ht="20" customHeight="1" x14ac:dyDescent="0.35">
      <c r="A28" s="127"/>
      <c r="B28" s="128" t="s">
        <v>199</v>
      </c>
      <c r="C28" s="32" t="str">
        <f>IFERROR(INDEX(B10:B10,MATCH(MIN(E10:E10),E10:E10,0)),"-")</f>
        <v>Tom Ellis</v>
      </c>
      <c r="D28" s="33" t="str">
        <f>IFERROR(INDEX(B10:B10,MATCH(SMALL(E10:E10,2),E10:E10,0)),"-")</f>
        <v>-</v>
      </c>
      <c r="E28" s="34" t="str">
        <f>IFERROR(INDEX(B10:B10,MATCH(SMALL(E10:E10,3),E10:E10,0)),"-")</f>
        <v>-</v>
      </c>
      <c r="F28" s="35" t="str">
        <f>IFERROR(INDEX(C10:C10,MATCH(MIN(E10:E10),E10:E10,0)),"-")</f>
        <v>North West Pentathlon Hub</v>
      </c>
      <c r="G28" s="36">
        <f>IFERROR(MIN(E10:E10),"-")</f>
        <v>8.1214120370370381E-3</v>
      </c>
      <c r="H28" s="129"/>
    </row>
    <row r="29" spans="1:8" ht="20" customHeight="1" x14ac:dyDescent="0.35">
      <c r="A29" s="127"/>
      <c r="B29" s="128" t="s">
        <v>202</v>
      </c>
      <c r="C29" s="32" t="str">
        <f>IFERROR(INDEX(B12:B12,MATCH(MIN(E12:E12),E12:E12,0)),"-")</f>
        <v>Chris Harriss</v>
      </c>
      <c r="D29" s="33" t="str">
        <f>IFERROR(INDEX(B12:B12,MATCH(SMALL(E12:E12,2),E12:E12,0)),"-")</f>
        <v>-</v>
      </c>
      <c r="E29" s="34" t="str">
        <f>IFERROR(INDEX(B12:B12,MATCH(SMALL(E12:E12,3),E12:E12,0)),"-")</f>
        <v>-</v>
      </c>
      <c r="F29" s="35" t="str">
        <f>IFERROR(INDEX(C12:C12,MATCH(MIN(E12:E12),E12:E12,0)),"-")</f>
        <v>North West Pentathlon Hub</v>
      </c>
      <c r="G29" s="36">
        <f>IFERROR(MIN(E12:E12),"-")</f>
        <v>5.0682870370370369E-3</v>
      </c>
      <c r="H29" s="129"/>
    </row>
    <row r="30" spans="1:8" ht="20" customHeight="1" x14ac:dyDescent="0.35">
      <c r="A30" s="127"/>
      <c r="B30" s="128" t="s">
        <v>205</v>
      </c>
      <c r="C30" s="32" t="str">
        <f>IFERROR(INDEX(B14:B15,MATCH(MIN(E14:E15),E14:E15,0)),"-")</f>
        <v>Joshua Cox</v>
      </c>
      <c r="D30" s="33" t="str">
        <f>IFERROR(INDEX(B14:B15,MATCH(SMALL(E14:E15,2),E14:E15,0)),"-")</f>
        <v>Owen Lee</v>
      </c>
      <c r="E30" s="34" t="str">
        <f>IFERROR(INDEX(B14:B15,MATCH(SMALL(E14:E15,3),E14:E15,0)),"-")</f>
        <v>-</v>
      </c>
      <c r="F30" s="35" t="str">
        <f>IFERROR(INDEX(C14:C15,MATCH(MIN(E14:E15),E14:E15,0)),"-")</f>
        <v>North West Pentathlon Hub</v>
      </c>
      <c r="G30" s="36">
        <f>IFERROR(MIN(E14:E15),"-")</f>
        <v>3.1027777777777777E-3</v>
      </c>
      <c r="H30" s="129"/>
    </row>
  </sheetData>
  <mergeCells count="12">
    <mergeCell ref="A25:H25"/>
    <mergeCell ref="A13:H13"/>
    <mergeCell ref="A11:H11"/>
    <mergeCell ref="A1:H1"/>
    <mergeCell ref="A6:H6"/>
    <mergeCell ref="A9:H9"/>
    <mergeCell ref="A4:H4"/>
    <mergeCell ref="A2:B2"/>
    <mergeCell ref="C2:D2"/>
    <mergeCell ref="A7:H7"/>
    <mergeCell ref="G2:H2"/>
    <mergeCell ref="E2:F2"/>
  </mergeCells>
  <pageMargins left="0.19685039370078741" right="0.19685039370078741" top="0.19685039370078741" bottom="0.19685039370078741" header="0.51181102362204722" footer="0.5118110236220472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7"/>
  <sheetViews>
    <sheetView showGridLines="0" tabSelected="1" workbookViewId="0">
      <pane ySplit="6" topLeftCell="A8" activePane="bottomLeft" state="frozen"/>
      <selection pane="bottomLeft" activeCell="C31" sqref="C31"/>
    </sheetView>
  </sheetViews>
  <sheetFormatPr defaultRowHeight="14.5" x14ac:dyDescent="0.35"/>
  <cols>
    <col min="1" max="1" width="5" customWidth="1"/>
    <col min="2" max="2" width="26" customWidth="1"/>
    <col min="3" max="3" width="30" customWidth="1"/>
    <col min="4" max="4" width="22" customWidth="1"/>
    <col min="5" max="5" width="16" customWidth="1"/>
    <col min="6" max="6" width="10" customWidth="1"/>
    <col min="7" max="7" width="14" customWidth="1"/>
    <col min="8" max="8" width="12" customWidth="1"/>
  </cols>
  <sheetData>
    <row r="1" spans="1:8" ht="34" customHeight="1" x14ac:dyDescent="0.35">
      <c r="A1" s="169" t="s">
        <v>208</v>
      </c>
      <c r="B1" s="166"/>
      <c r="C1" s="166"/>
      <c r="D1" s="166"/>
      <c r="E1" s="166"/>
      <c r="F1" s="166"/>
      <c r="G1" s="166"/>
      <c r="H1" s="166"/>
    </row>
    <row r="2" spans="1:8" ht="20" customHeight="1" x14ac:dyDescent="0.35">
      <c r="A2" s="173" t="s">
        <v>209</v>
      </c>
      <c r="B2" s="166"/>
      <c r="C2" s="173" t="s">
        <v>210</v>
      </c>
      <c r="D2" s="166"/>
      <c r="E2" s="173" t="s">
        <v>211</v>
      </c>
      <c r="F2" s="166"/>
      <c r="G2" s="173"/>
      <c r="H2" s="166"/>
    </row>
    <row r="3" spans="1:8" ht="5" customHeight="1" x14ac:dyDescent="0.35">
      <c r="A3" s="1"/>
      <c r="B3" s="1"/>
      <c r="C3" s="1"/>
      <c r="D3" s="1"/>
      <c r="E3" s="1"/>
      <c r="F3" s="1"/>
      <c r="G3" s="1"/>
      <c r="H3" s="1"/>
    </row>
    <row r="4" spans="1:8" ht="18" customHeight="1" x14ac:dyDescent="0.35">
      <c r="A4" s="172" t="s">
        <v>212</v>
      </c>
      <c r="B4" s="166"/>
      <c r="C4" s="166"/>
      <c r="D4" s="166"/>
      <c r="E4" s="166"/>
      <c r="F4" s="166"/>
      <c r="G4" s="166"/>
      <c r="H4" s="166"/>
    </row>
    <row r="5" spans="1:8" ht="28" customHeight="1" x14ac:dyDescent="0.35">
      <c r="A5" s="12" t="s">
        <v>2</v>
      </c>
      <c r="B5" s="12" t="s">
        <v>33</v>
      </c>
      <c r="C5" s="12" t="s">
        <v>34</v>
      </c>
      <c r="D5" s="12" t="s">
        <v>35</v>
      </c>
      <c r="E5" s="12" t="s">
        <v>36</v>
      </c>
      <c r="F5" s="12" t="s">
        <v>37</v>
      </c>
      <c r="G5" s="12" t="s">
        <v>38</v>
      </c>
      <c r="H5" s="12" t="s">
        <v>39</v>
      </c>
    </row>
    <row r="6" spans="1:8" ht="18" customHeight="1" x14ac:dyDescent="0.35">
      <c r="A6" s="170" t="s">
        <v>213</v>
      </c>
      <c r="B6" s="166"/>
      <c r="C6" s="166"/>
      <c r="D6" s="166"/>
      <c r="E6" s="166"/>
      <c r="F6" s="166"/>
      <c r="G6" s="166"/>
      <c r="H6" s="166"/>
    </row>
    <row r="7" spans="1:8" ht="16" customHeight="1" x14ac:dyDescent="0.35">
      <c r="A7" s="171" t="s">
        <v>214</v>
      </c>
      <c r="B7" s="166"/>
      <c r="C7" s="166"/>
      <c r="D7" s="166"/>
      <c r="E7" s="166"/>
      <c r="F7" s="166"/>
      <c r="G7" s="166"/>
      <c r="H7" s="166"/>
    </row>
    <row r="8" spans="1:8" ht="20" customHeight="1" x14ac:dyDescent="0.35">
      <c r="A8" s="130">
        <v>1</v>
      </c>
      <c r="B8" s="131" t="s">
        <v>215</v>
      </c>
      <c r="C8" s="132" t="s">
        <v>56</v>
      </c>
      <c r="D8" s="133" t="s">
        <v>216</v>
      </c>
      <c r="E8" s="164">
        <v>5.8084490740740744E-3</v>
      </c>
      <c r="F8" s="17">
        <f>IF(E8="","",RANK(E8,E8:E8,1))</f>
        <v>1</v>
      </c>
      <c r="G8" s="17" t="str">
        <f>IF(F8="","",IF(F8=1,"🥇 Gold",IF(F8=2,"🥈 Silver",IF(F8=3,"🥉 Bronze",""))))</f>
        <v>🥇 Gold</v>
      </c>
      <c r="H8" s="134"/>
    </row>
    <row r="9" spans="1:8" ht="16" customHeight="1" x14ac:dyDescent="0.35">
      <c r="A9" s="171" t="s">
        <v>217</v>
      </c>
      <c r="B9" s="166"/>
      <c r="C9" s="166"/>
      <c r="D9" s="166"/>
      <c r="E9" s="166"/>
      <c r="F9" s="166"/>
      <c r="G9" s="166"/>
      <c r="H9" s="166"/>
    </row>
    <row r="10" spans="1:8" ht="20" customHeight="1" x14ac:dyDescent="0.35">
      <c r="A10" s="130">
        <v>2</v>
      </c>
      <c r="B10" s="131" t="s">
        <v>218</v>
      </c>
      <c r="C10" s="132" t="s">
        <v>43</v>
      </c>
      <c r="D10" s="133" t="s">
        <v>219</v>
      </c>
      <c r="E10" s="164">
        <v>7.1637731481481483E-3</v>
      </c>
      <c r="F10" s="17">
        <f>IF(E10="","",RANK(E10,E10:E10,1))</f>
        <v>1</v>
      </c>
      <c r="G10" s="17" t="str">
        <f>IF(F10="","",IF(F10=1,"🥇 Gold",IF(F10=2,"🥈 Silver",IF(F10=3,"🥉 Bronze",""))))</f>
        <v>🥇 Gold</v>
      </c>
      <c r="H10" s="134"/>
    </row>
    <row r="11" spans="1:8" ht="16" customHeight="1" x14ac:dyDescent="0.35">
      <c r="A11" s="168" t="s">
        <v>220</v>
      </c>
      <c r="B11" s="166"/>
      <c r="C11" s="166"/>
      <c r="D11" s="166"/>
      <c r="E11" s="166"/>
      <c r="F11" s="166"/>
      <c r="G11" s="166"/>
      <c r="H11" s="166"/>
    </row>
    <row r="12" spans="1:8" ht="20" customHeight="1" x14ac:dyDescent="0.35">
      <c r="A12" s="135">
        <v>8</v>
      </c>
      <c r="B12" s="136" t="s">
        <v>227</v>
      </c>
      <c r="C12" s="137" t="s">
        <v>43</v>
      </c>
      <c r="D12" s="138" t="s">
        <v>222</v>
      </c>
      <c r="E12" s="164">
        <v>5.5359953703703708E-3</v>
      </c>
      <c r="F12" s="17">
        <f>IF(E12="","",RANK(E12,E7:E13,1))</f>
        <v>1</v>
      </c>
      <c r="G12" s="17" t="str">
        <f>IF(F12="","",IF(F12=1,"🥇 Gold",IF(F12=2,"🥈 Silver",IF(F12=3,"🥉 Bronze",""))))</f>
        <v>🥇 Gold</v>
      </c>
      <c r="H12" s="139"/>
    </row>
    <row r="13" spans="1:8" ht="20" customHeight="1" x14ac:dyDescent="0.35">
      <c r="A13" s="135">
        <v>4</v>
      </c>
      <c r="B13" s="136" t="s">
        <v>223</v>
      </c>
      <c r="C13" s="137" t="s">
        <v>103</v>
      </c>
      <c r="D13" s="138" t="s">
        <v>222</v>
      </c>
      <c r="E13" s="164">
        <v>5.6958333333333331E-3</v>
      </c>
      <c r="F13" s="17">
        <f>IF(E13="","",RANK(E13,E12:E18,1))</f>
        <v>2</v>
      </c>
      <c r="G13" s="17" t="str">
        <f>IF(F13="","",IF(F13=1,"🥇 Gold",IF(F13=2,"🥈 Silver",IF(F13=3,"🥉 Bronze",""))))</f>
        <v>🥈 Silver</v>
      </c>
      <c r="H13" s="139"/>
    </row>
    <row r="14" spans="1:8" ht="20" customHeight="1" x14ac:dyDescent="0.35">
      <c r="A14" s="140">
        <v>5</v>
      </c>
      <c r="B14" s="141" t="s">
        <v>224</v>
      </c>
      <c r="C14" s="142" t="s">
        <v>49</v>
      </c>
      <c r="D14" s="143" t="s">
        <v>222</v>
      </c>
      <c r="E14" s="164">
        <v>5.7763888888888891E-3</v>
      </c>
      <c r="F14" s="17">
        <f>IF(E14="","",RANK(E14,E12:E18,1))</f>
        <v>3</v>
      </c>
      <c r="G14" s="17" t="str">
        <f>IF(F14="","",IF(F14=1,"🥇 Gold",IF(F14=2,"🥈 Silver",IF(F14=3,"🥉 Bronze",""))))</f>
        <v>🥉 Bronze</v>
      </c>
      <c r="H14" s="144"/>
    </row>
    <row r="15" spans="1:8" ht="20" customHeight="1" x14ac:dyDescent="0.35">
      <c r="A15" s="135">
        <v>3</v>
      </c>
      <c r="B15" s="136" t="s">
        <v>221</v>
      </c>
      <c r="C15" s="137" t="s">
        <v>73</v>
      </c>
      <c r="D15" s="138" t="s">
        <v>222</v>
      </c>
      <c r="E15" s="164">
        <v>5.9017361111111111E-3</v>
      </c>
      <c r="F15" s="17">
        <v>4</v>
      </c>
      <c r="G15" s="17" t="str">
        <f>IF(F15="","",IF(F15=1,"🥇 Gold",IF(F15=2,"🥈 Silver",IF(F15=3,"🥉 Bronze",""))))</f>
        <v/>
      </c>
      <c r="H15" s="139"/>
    </row>
    <row r="16" spans="1:8" ht="20" customHeight="1" x14ac:dyDescent="0.35">
      <c r="A16" s="140">
        <v>9</v>
      </c>
      <c r="B16" s="141" t="s">
        <v>228</v>
      </c>
      <c r="C16" s="142" t="s">
        <v>56</v>
      </c>
      <c r="D16" s="143" t="s">
        <v>222</v>
      </c>
      <c r="E16" s="164">
        <v>5.964004629629629E-3</v>
      </c>
      <c r="F16" s="17">
        <f>IF(E16="","",RANK(E16,E10:E16,1))</f>
        <v>5</v>
      </c>
      <c r="G16" s="17" t="str">
        <f>IF(F16="","",IF(F16=1,"🥇 Gold",IF(F16=2,"🥈 Silver",IF(F16=3,"🥉 Bronze",""))))</f>
        <v/>
      </c>
      <c r="H16" s="144"/>
    </row>
    <row r="17" spans="1:8" ht="20" customHeight="1" x14ac:dyDescent="0.35">
      <c r="A17" s="140">
        <v>7</v>
      </c>
      <c r="B17" s="141" t="s">
        <v>226</v>
      </c>
      <c r="C17" s="142" t="s">
        <v>103</v>
      </c>
      <c r="D17" s="143" t="s">
        <v>222</v>
      </c>
      <c r="E17" s="164">
        <v>6.0593749999999997E-3</v>
      </c>
      <c r="F17" s="17">
        <v>6</v>
      </c>
      <c r="G17" s="17" t="str">
        <f>IF(F17="","",IF(F17=1,"🥇 Gold",IF(F17=2,"🥈 Silver",IF(F17=3,"🥉 Bronze",""))))</f>
        <v/>
      </c>
      <c r="H17" s="144"/>
    </row>
    <row r="18" spans="1:8" ht="20" customHeight="1" x14ac:dyDescent="0.35">
      <c r="A18" s="135">
        <v>6</v>
      </c>
      <c r="B18" s="136" t="s">
        <v>225</v>
      </c>
      <c r="C18" s="137" t="s">
        <v>56</v>
      </c>
      <c r="D18" s="138" t="s">
        <v>222</v>
      </c>
      <c r="E18" s="164" t="s">
        <v>248</v>
      </c>
      <c r="F18" s="17"/>
      <c r="G18" s="17" t="str">
        <f>IF(F18="","",IF(F18=1,"🥇 Gold",IF(F18=2,"🥈 Silver",IF(F18=3,"🥉 Bronze",""))))</f>
        <v/>
      </c>
      <c r="H18" s="139"/>
    </row>
    <row r="19" spans="1:8" ht="16" customHeight="1" x14ac:dyDescent="0.35">
      <c r="A19" s="168" t="s">
        <v>229</v>
      </c>
      <c r="B19" s="166"/>
      <c r="C19" s="166"/>
      <c r="D19" s="166"/>
      <c r="E19" s="166"/>
      <c r="F19" s="166"/>
      <c r="G19" s="166"/>
      <c r="H19" s="166"/>
    </row>
    <row r="20" spans="1:8" ht="20" customHeight="1" x14ac:dyDescent="0.35">
      <c r="A20" s="51">
        <v>12</v>
      </c>
      <c r="B20" s="52" t="s">
        <v>234</v>
      </c>
      <c r="C20" s="53" t="s">
        <v>43</v>
      </c>
      <c r="D20" s="54" t="s">
        <v>231</v>
      </c>
      <c r="E20" s="164">
        <v>6.2056712962962959E-3</v>
      </c>
      <c r="F20" s="17">
        <v>1</v>
      </c>
      <c r="G20" s="17" t="str">
        <f>IF(F20="","",IF(F20=1,"🥇 Gold",IF(F20=2,"🥈 Silver",IF(F20=3,"🥉 Bronze",""))))</f>
        <v>🥇 Gold</v>
      </c>
      <c r="H20" s="55" t="s">
        <v>78</v>
      </c>
    </row>
    <row r="21" spans="1:8" ht="20" customHeight="1" x14ac:dyDescent="0.35">
      <c r="A21" s="140">
        <v>15</v>
      </c>
      <c r="B21" s="141" t="s">
        <v>237</v>
      </c>
      <c r="C21" s="142" t="s">
        <v>49</v>
      </c>
      <c r="D21" s="143" t="s">
        <v>231</v>
      </c>
      <c r="E21" s="164">
        <v>6.377893518518518E-3</v>
      </c>
      <c r="F21" s="17">
        <v>2</v>
      </c>
      <c r="G21" s="17" t="str">
        <f>IF(F21="","",IF(F21=1,"🥇 Gold",IF(F21=2,"🥈 Silver",IF(F21=3,"🥉 Bronze",""))))</f>
        <v>🥈 Silver</v>
      </c>
      <c r="H21" s="144"/>
    </row>
    <row r="22" spans="1:8" ht="20" customHeight="1" x14ac:dyDescent="0.35">
      <c r="A22" s="51">
        <v>13</v>
      </c>
      <c r="B22" s="52" t="s">
        <v>235</v>
      </c>
      <c r="C22" s="53" t="s">
        <v>43</v>
      </c>
      <c r="D22" s="54" t="s">
        <v>231</v>
      </c>
      <c r="E22" s="164">
        <v>6.4621527777777785E-3</v>
      </c>
      <c r="F22" s="17">
        <f>IF(E22="","",RANK(E22,E18:E26,1))</f>
        <v>3</v>
      </c>
      <c r="G22" s="17" t="str">
        <f>IF(F22="","",IF(F22=1,"🥇 Gold",IF(F22=2,"🥈 Silver",IF(F22=3,"🥉 Bronze",""))))</f>
        <v>🥉 Bronze</v>
      </c>
      <c r="H22" s="55" t="s">
        <v>78</v>
      </c>
    </row>
    <row r="23" spans="1:8" ht="20" customHeight="1" x14ac:dyDescent="0.35">
      <c r="A23" s="51">
        <v>17</v>
      </c>
      <c r="B23" s="52" t="s">
        <v>239</v>
      </c>
      <c r="C23" s="53" t="s">
        <v>43</v>
      </c>
      <c r="D23" s="54" t="s">
        <v>231</v>
      </c>
      <c r="E23" s="164">
        <v>6.5120370370370367E-3</v>
      </c>
      <c r="F23" s="17">
        <v>4</v>
      </c>
      <c r="G23" s="17" t="str">
        <f>IF(F23="","",IF(F23=1,"🥇 Gold",IF(F23=2,"🥈 Silver",IF(F23=3,"🥉 Bronze",""))))</f>
        <v/>
      </c>
      <c r="H23" s="55" t="s">
        <v>78</v>
      </c>
    </row>
    <row r="24" spans="1:8" ht="20" customHeight="1" x14ac:dyDescent="0.35">
      <c r="A24" s="135">
        <v>11</v>
      </c>
      <c r="B24" s="136" t="s">
        <v>232</v>
      </c>
      <c r="C24" s="137" t="s">
        <v>73</v>
      </c>
      <c r="D24" s="138" t="s">
        <v>231</v>
      </c>
      <c r="E24" s="164">
        <v>7.4209490740740737E-3</v>
      </c>
      <c r="F24" s="17">
        <v>5</v>
      </c>
      <c r="G24" s="17" t="str">
        <f>IF(F24="","",IF(F24=1,"🥇 Gold",IF(F24=2,"🥈 Silver",IF(F24=3,"🥉 Bronze",""))))</f>
        <v/>
      </c>
      <c r="H24" s="139"/>
    </row>
    <row r="25" spans="1:8" ht="20" customHeight="1" x14ac:dyDescent="0.35">
      <c r="A25" s="51">
        <v>10</v>
      </c>
      <c r="B25" s="52" t="s">
        <v>230</v>
      </c>
      <c r="C25" s="53" t="s">
        <v>43</v>
      </c>
      <c r="D25" s="54" t="s">
        <v>231</v>
      </c>
      <c r="E25" s="164">
        <v>7.7018518518518521E-3</v>
      </c>
      <c r="F25" s="17">
        <v>6</v>
      </c>
      <c r="G25" s="17" t="str">
        <f>IF(F25="","",IF(F25=1,"🥇 Gold",IF(F25=2,"🥈 Silver",IF(F25=3,"🥉 Bronze",""))))</f>
        <v/>
      </c>
      <c r="H25" s="55" t="s">
        <v>78</v>
      </c>
    </row>
    <row r="26" spans="1:8" ht="20" customHeight="1" x14ac:dyDescent="0.35">
      <c r="A26" s="51">
        <v>16</v>
      </c>
      <c r="B26" s="52" t="s">
        <v>238</v>
      </c>
      <c r="C26" s="53" t="s">
        <v>43</v>
      </c>
      <c r="D26" s="54" t="s">
        <v>231</v>
      </c>
      <c r="E26" s="164">
        <v>7.7489583333333334E-3</v>
      </c>
      <c r="F26" s="17">
        <f>IF(E26="","",RANK(E26,E19:E27,1))</f>
        <v>7</v>
      </c>
      <c r="G26" s="17" t="str">
        <f>IF(F26="","",IF(F26=1,"🥇 Gold",IF(F26=2,"🥈 Silver",IF(F26=3,"🥉 Bronze",""))))</f>
        <v/>
      </c>
      <c r="H26" s="55" t="s">
        <v>78</v>
      </c>
    </row>
    <row r="27" spans="1:8" ht="20" customHeight="1" x14ac:dyDescent="0.35">
      <c r="A27" s="51">
        <v>14</v>
      </c>
      <c r="B27" s="52" t="s">
        <v>236</v>
      </c>
      <c r="C27" s="53" t="s">
        <v>43</v>
      </c>
      <c r="D27" s="54" t="s">
        <v>231</v>
      </c>
      <c r="E27" s="164">
        <v>7.9704861111111105E-3</v>
      </c>
      <c r="F27" s="17">
        <v>8</v>
      </c>
      <c r="G27" s="17" t="str">
        <f>IF(F27="","",IF(F27=1,"🥇 Gold",IF(F27=2,"🥈 Silver",IF(F27=3,"🥉 Bronze",""))))</f>
        <v/>
      </c>
      <c r="H27" s="55" t="s">
        <v>78</v>
      </c>
    </row>
    <row r="28" spans="1:8" ht="20" customHeight="1" x14ac:dyDescent="0.35">
      <c r="A28" s="140">
        <v>20</v>
      </c>
      <c r="B28" s="141" t="s">
        <v>233</v>
      </c>
      <c r="C28" s="142" t="s">
        <v>46</v>
      </c>
      <c r="D28" s="143" t="s">
        <v>231</v>
      </c>
      <c r="E28" s="164" t="s">
        <v>248</v>
      </c>
      <c r="F28" s="17"/>
      <c r="G28" s="17" t="str">
        <f>IF(F28="","",IF(F28=1,"🥇 Gold",IF(F28=2,"🥈 Silver",IF(F28=3,"🥉 Bronze",""))))</f>
        <v/>
      </c>
      <c r="H28" s="144"/>
    </row>
    <row r="29" spans="1:8" ht="16" customHeight="1" x14ac:dyDescent="0.35">
      <c r="A29" s="167" t="s">
        <v>240</v>
      </c>
      <c r="B29" s="166"/>
      <c r="C29" s="166"/>
      <c r="D29" s="166"/>
      <c r="E29" s="166"/>
      <c r="F29" s="166"/>
      <c r="G29" s="166"/>
      <c r="H29" s="166"/>
    </row>
    <row r="30" spans="1:8" ht="20" customHeight="1" thickBot="1" x14ac:dyDescent="0.4">
      <c r="A30" s="145">
        <v>18</v>
      </c>
      <c r="B30" s="146" t="s">
        <v>241</v>
      </c>
      <c r="C30" s="147" t="s">
        <v>49</v>
      </c>
      <c r="D30" s="148" t="s">
        <v>242</v>
      </c>
      <c r="E30" s="164">
        <v>5.446064814814815E-3</v>
      </c>
      <c r="F30" s="17">
        <f>IF(E30="","",RANK(E30,E30:E30,1))</f>
        <v>1</v>
      </c>
      <c r="G30" s="17" t="str">
        <f>IF(F30="","",IF(F30=1,"🥇 Gold",IF(F30=2,"🥈 Silver",IF(F30=3,"🥉 Bronze",""))))</f>
        <v>🥇 Gold</v>
      </c>
      <c r="H30" s="149"/>
    </row>
    <row r="31" spans="1:8" ht="15" thickBot="1" x14ac:dyDescent="0.4">
      <c r="A31">
        <v>19</v>
      </c>
      <c r="B31" t="s">
        <v>246</v>
      </c>
      <c r="C31" t="s">
        <v>43</v>
      </c>
      <c r="D31" s="163" t="s">
        <v>247</v>
      </c>
      <c r="E31" s="164">
        <v>7.2539351851851853E-3</v>
      </c>
      <c r="F31" s="17">
        <f>IF(E31="","",RANK(E31,E31:E31,1))</f>
        <v>1</v>
      </c>
      <c r="G31" s="17" t="str">
        <f>IF(F31="","",IF(F31=1,"🥇 Gold",IF(F31=2,"🥈 Silver",IF(F31=3,"🥉 Bronze",""))))</f>
        <v>🥇 Gold</v>
      </c>
      <c r="H31" s="149"/>
    </row>
    <row r="32" spans="1:8" ht="5" customHeight="1" x14ac:dyDescent="0.35">
      <c r="A32" s="1"/>
    </row>
    <row r="33" spans="1:8" ht="5" customHeight="1" x14ac:dyDescent="0.35">
      <c r="B33" s="1"/>
    </row>
    <row r="34" spans="1:8" ht="5" customHeight="1" x14ac:dyDescent="0.35">
      <c r="C34" s="1"/>
    </row>
    <row r="35" spans="1:8" ht="5" customHeight="1" x14ac:dyDescent="0.35">
      <c r="D35" s="1"/>
    </row>
    <row r="36" spans="1:8" ht="5" customHeight="1" x14ac:dyDescent="0.35">
      <c r="E36" s="1"/>
    </row>
    <row r="37" spans="1:8" ht="5" customHeight="1" x14ac:dyDescent="0.35">
      <c r="F37" s="1"/>
    </row>
    <row r="38" spans="1:8" ht="5" customHeight="1" x14ac:dyDescent="0.35">
      <c r="G38" s="1"/>
    </row>
    <row r="39" spans="1:8" ht="5" customHeight="1" x14ac:dyDescent="0.35">
      <c r="H39" s="1"/>
    </row>
    <row r="40" spans="1:8" ht="22" customHeight="1" x14ac:dyDescent="0.35">
      <c r="A40" s="165" t="s">
        <v>243</v>
      </c>
      <c r="B40" s="166"/>
      <c r="C40" s="166"/>
      <c r="D40" s="166"/>
      <c r="E40" s="166"/>
      <c r="F40" s="166"/>
      <c r="G40" s="166"/>
      <c r="H40" s="166"/>
    </row>
    <row r="41" spans="1:8" ht="18" customHeight="1" x14ac:dyDescent="0.35">
      <c r="A41" s="29"/>
      <c r="B41" s="29" t="s">
        <v>35</v>
      </c>
      <c r="C41" s="29" t="s">
        <v>7</v>
      </c>
      <c r="D41" s="29" t="s">
        <v>8</v>
      </c>
      <c r="E41" s="29" t="s">
        <v>9</v>
      </c>
      <c r="F41" s="29" t="s">
        <v>59</v>
      </c>
      <c r="G41" s="29" t="s">
        <v>60</v>
      </c>
      <c r="H41" s="29"/>
    </row>
    <row r="42" spans="1:8" ht="20" customHeight="1" x14ac:dyDescent="0.35">
      <c r="A42" s="150"/>
      <c r="B42" s="151" t="s">
        <v>216</v>
      </c>
      <c r="C42" s="32" t="str">
        <f>IFERROR(INDEX(B8:B8,MATCH(MIN(E8:E8),E8:E8,0)),"-")</f>
        <v>Gregan Clarkson</v>
      </c>
      <c r="D42" s="33" t="str">
        <f>IFERROR(INDEX(B8:B8,MATCH(SMALL(E8:E8,2),E8:E8,0)),"-")</f>
        <v>-</v>
      </c>
      <c r="E42" s="34" t="str">
        <f>IFERROR(INDEX(B8:B8,MATCH(SMALL(E8:E8,3),E8:E8,0)),"-")</f>
        <v>-</v>
      </c>
      <c r="F42" s="35" t="str">
        <f>IFERROR(INDEX(C8:C8,MATCH(MIN(E8:E8),E8:E8,0)),"-")</f>
        <v>Yorkshire Biathle Club</v>
      </c>
      <c r="G42" s="36">
        <f>IFERROR(MIN(E8:E8),"-")</f>
        <v>5.8084490740740744E-3</v>
      </c>
      <c r="H42" s="152"/>
    </row>
    <row r="43" spans="1:8" ht="20" customHeight="1" x14ac:dyDescent="0.35">
      <c r="A43" s="150"/>
      <c r="B43" s="151" t="s">
        <v>219</v>
      </c>
      <c r="C43" s="32" t="str">
        <f>IFERROR(INDEX(B10:B10,MATCH(MIN(E10:E10),E10:E10,0)),"-")</f>
        <v>Nicola Robinson</v>
      </c>
      <c r="D43" s="33" t="str">
        <f>IFERROR(INDEX(B10:B10,MATCH(SMALL(E10:E10,2),E10:E10,0)),"-")</f>
        <v>-</v>
      </c>
      <c r="E43" s="34" t="str">
        <f>IFERROR(INDEX(B10:B10,MATCH(SMALL(E10:E10,3),E10:E10,0)),"-")</f>
        <v>-</v>
      </c>
      <c r="F43" s="35" t="str">
        <f>IFERROR(INDEX(C10:C10,MATCH(MIN(E10:E10),E10:E10,0)),"-")</f>
        <v>North West Pentathlon Hub</v>
      </c>
      <c r="G43" s="36">
        <f>IFERROR(MIN(E10:E10),"-")</f>
        <v>7.1637731481481483E-3</v>
      </c>
      <c r="H43" s="152"/>
    </row>
    <row r="44" spans="1:8" ht="20" customHeight="1" x14ac:dyDescent="0.35">
      <c r="A44" s="153"/>
      <c r="B44" s="154" t="s">
        <v>222</v>
      </c>
      <c r="C44" s="32" t="str">
        <f>IFERROR(INDEX(B12:B18,MATCH(MIN(E12:E18),E12:E18,0)),"-")</f>
        <v>Nathaniel Glascott-Tull</v>
      </c>
      <c r="D44" s="33" t="str">
        <f>IFERROR(INDEX(B12:B18,MATCH(SMALL(E12:E18,2),E12:E18,0)),"-")</f>
        <v>Harris Little</v>
      </c>
      <c r="E44" s="34" t="str">
        <f>IFERROR(INDEX(B12:B18,MATCH(SMALL(E12:E18,3),E12:E18,0)),"-")</f>
        <v>Harry Jeffery</v>
      </c>
      <c r="F44" s="35" t="str">
        <f>IFERROR(INDEX(C12:C18,MATCH(MIN(E12:E18),E12:E18,0)),"-")</f>
        <v>North West Pentathlon Hub</v>
      </c>
      <c r="G44" s="36">
        <f>IFERROR(MIN(E12:E18),"-")</f>
        <v>5.5359953703703708E-3</v>
      </c>
      <c r="H44" s="155"/>
    </row>
    <row r="45" spans="1:8" ht="20" customHeight="1" x14ac:dyDescent="0.35">
      <c r="A45" s="153"/>
      <c r="B45" s="154" t="s">
        <v>231</v>
      </c>
      <c r="C45" s="32" t="str">
        <f>IFERROR(INDEX(B20:B28,MATCH(MIN(E20:E28),E20:E28,0)),"-")</f>
        <v>Charlotte Smith</v>
      </c>
      <c r="D45" s="33" t="str">
        <f>IFERROR(INDEX(B20:B28,MATCH(SMALL(E20:E28,2),E20:E28,0)),"-")</f>
        <v>Lucie Jepson</v>
      </c>
      <c r="E45" s="34" t="str">
        <f>IFERROR(INDEX(B20:B28,MATCH(SMALL(E20:E28,3),E20:E28,0)),"-")</f>
        <v>Emily Niccolls</v>
      </c>
      <c r="F45" s="35" t="str">
        <f>IFERROR(INDEX(C20:C28,MATCH(MIN(E20:E28),E20:E28,0)),"-")</f>
        <v>North West Pentathlon Hub</v>
      </c>
      <c r="G45" s="36">
        <f>IFERROR(MIN(E20:E28),"-")</f>
        <v>6.2056712962962959E-3</v>
      </c>
      <c r="H45" s="155"/>
    </row>
    <row r="46" spans="1:8" ht="20" customHeight="1" x14ac:dyDescent="0.35">
      <c r="A46" s="156"/>
      <c r="B46" s="157" t="s">
        <v>242</v>
      </c>
      <c r="C46" s="32" t="str">
        <f>IFERROR(INDEX(B30:B30,MATCH(MIN(E30:E30),E30:E30,0)),"-")</f>
        <v>Thomas Jepson</v>
      </c>
      <c r="D46" s="33" t="str">
        <f>IFERROR(INDEX(B30:B30,MATCH(SMALL(E30:E30,2),E30:E30,0)),"-")</f>
        <v>-</v>
      </c>
      <c r="E46" s="34" t="str">
        <f>IFERROR(INDEX(B30:B30,MATCH(SMALL(E30:E30,3),E30:E30,0)),"-")</f>
        <v>-</v>
      </c>
      <c r="F46" s="35" t="str">
        <f>IFERROR(INDEX(C30:C30,MATCH(MIN(E30:E30),E30:E30,0)),"-")</f>
        <v>Independent</v>
      </c>
      <c r="G46" s="36">
        <f>IFERROR(MIN(E30:E30),"-")</f>
        <v>5.446064814814815E-3</v>
      </c>
      <c r="H46" s="158"/>
    </row>
    <row r="47" spans="1:8" x14ac:dyDescent="0.35">
      <c r="B47" s="163" t="s">
        <v>247</v>
      </c>
      <c r="C47" s="32" t="str">
        <f>IFERROR(INDEX(B31:B31,MATCH(MIN(E31:E31),E31:E31,0)),"-")</f>
        <v>Zara Britton</v>
      </c>
      <c r="D47" s="33" t="str">
        <f>IFERROR(INDEX(B31:B31,MATCH(SMALL(E31:E31,2),E31:E31,0)),"-")</f>
        <v>-</v>
      </c>
      <c r="E47" s="34" t="str">
        <f>IFERROR(INDEX(B31:B31,MATCH(SMALL(E31:E31,3),E31:E31,0)),"-")</f>
        <v>-</v>
      </c>
      <c r="F47" s="35" t="str">
        <f>IFERROR(INDEX(C31:C31,MATCH(MIN(E31:E31),E31:E31,0)),"-")</f>
        <v>North West Pentathlon Hub</v>
      </c>
      <c r="G47" s="36">
        <f>IFERROR(MIN(E31:E31),"-")</f>
        <v>7.2539351851851853E-3</v>
      </c>
      <c r="H47" s="158"/>
    </row>
  </sheetData>
  <sortState xmlns:xlrd2="http://schemas.microsoft.com/office/spreadsheetml/2017/richdata2" ref="A20:H28">
    <sortCondition ref="E20:E28"/>
  </sortState>
  <mergeCells count="13">
    <mergeCell ref="A40:H40"/>
    <mergeCell ref="A29:H29"/>
    <mergeCell ref="A19:H19"/>
    <mergeCell ref="A11:H11"/>
    <mergeCell ref="A1:H1"/>
    <mergeCell ref="A6:H6"/>
    <mergeCell ref="A9:H9"/>
    <mergeCell ref="A4:H4"/>
    <mergeCell ref="A2:B2"/>
    <mergeCell ref="C2:D2"/>
    <mergeCell ref="A7:H7"/>
    <mergeCell ref="G2:H2"/>
    <mergeCell ref="E2:F2"/>
  </mergeCells>
  <pageMargins left="0.15748031496062992" right="0.15748031496062992" top="0.39370078740157483" bottom="0.39370078740157483" header="0.51181102362204722" footer="0.51181102362204722"/>
  <pageSetup paperSize="9" orientation="landscape" r:id="rId1"/>
  <ignoredErrors>
    <ignoredError sqref="F12 F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Race 1</vt:lpstr>
      <vt:lpstr>Race 2</vt:lpstr>
      <vt:lpstr>Race 3</vt:lpstr>
      <vt:lpstr>Race 4</vt:lpstr>
      <vt:lpstr>Race 5</vt:lpstr>
      <vt:lpstr>Race 6</vt:lpstr>
      <vt:lpstr>Race 7</vt:lpstr>
      <vt:lpstr>Race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Collett, Katie</cp:lastModifiedBy>
  <cp:lastPrinted>2026-05-31T12:14:01Z</cp:lastPrinted>
  <dcterms:created xsi:type="dcterms:W3CDTF">2026-05-27T12:11:58Z</dcterms:created>
  <dcterms:modified xsi:type="dcterms:W3CDTF">2026-06-01T07:58:50Z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efa356-9eb4-4552-936b-71c46585f57a_Enabled">
    <vt:lpwstr>true</vt:lpwstr>
  </property>
  <property fmtid="{D5CDD505-2E9C-101B-9397-08002B2CF9AE}" pid="3" name="MSIP_Label_a1efa356-9eb4-4552-936b-71c46585f57a_SetDate">
    <vt:lpwstr>2026-06-01T07:58:25Z</vt:lpwstr>
  </property>
  <property fmtid="{D5CDD505-2E9C-101B-9397-08002B2CF9AE}" pid="4" name="MSIP_Label_a1efa356-9eb4-4552-936b-71c46585f57a_Method">
    <vt:lpwstr>Standard</vt:lpwstr>
  </property>
  <property fmtid="{D5CDD505-2E9C-101B-9397-08002B2CF9AE}" pid="5" name="MSIP_Label_a1efa356-9eb4-4552-936b-71c46585f57a_Name">
    <vt:lpwstr>defa4170-0d19-0005-0004-bc88714345d2</vt:lpwstr>
  </property>
  <property fmtid="{D5CDD505-2E9C-101B-9397-08002B2CF9AE}" pid="6" name="MSIP_Label_a1efa356-9eb4-4552-936b-71c46585f57a_SiteId">
    <vt:lpwstr>ac4b077e-a758-4bc5-9465-35c192007704</vt:lpwstr>
  </property>
  <property fmtid="{D5CDD505-2E9C-101B-9397-08002B2CF9AE}" pid="7" name="MSIP_Label_a1efa356-9eb4-4552-936b-71c46585f57a_ActionId">
    <vt:lpwstr>157999dd-7ce7-4aed-92dd-4d4cc6c58133</vt:lpwstr>
  </property>
  <property fmtid="{D5CDD505-2E9C-101B-9397-08002B2CF9AE}" pid="8" name="MSIP_Label_a1efa356-9eb4-4552-936b-71c46585f57a_ContentBits">
    <vt:lpwstr>0</vt:lpwstr>
  </property>
  <property fmtid="{D5CDD505-2E9C-101B-9397-08002B2CF9AE}" pid="9" name="MSIP_Label_a1efa356-9eb4-4552-936b-71c46585f57a_Tag">
    <vt:lpwstr>10, 3, 0, 1</vt:lpwstr>
  </property>
</Properties>
</file>