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c-prdc-fp10\userhome$\collettk\My Documents\Katie Collett\Personal\"/>
    </mc:Choice>
  </mc:AlternateContent>
  <xr:revisionPtr revIDLastSave="0" documentId="8_{19166896-5861-4671-A947-C47E93CE0AAE}" xr6:coauthVersionLast="47" xr6:coauthVersionMax="47" xr10:uidLastSave="{00000000-0000-0000-0000-000000000000}"/>
  <bookViews>
    <workbookView xWindow="-110" yWindow="-110" windowWidth="19420" windowHeight="10300" firstSheet="6" activeTab="13" xr2:uid="{00000000-000D-0000-FFFF-FFFF00000000}"/>
  </bookViews>
  <sheets>
    <sheet name="Summary" sheetId="1" r:id="rId1"/>
    <sheet name="Race 1" sheetId="2" r:id="rId2"/>
    <sheet name="Race 2" sheetId="3" r:id="rId3"/>
    <sheet name="Race 3" sheetId="4" r:id="rId4"/>
    <sheet name="Race 4" sheetId="5" r:id="rId5"/>
    <sheet name="Race 5" sheetId="6" r:id="rId6"/>
    <sheet name="Race 6" sheetId="7" r:id="rId7"/>
    <sheet name="Race 7" sheetId="8" r:id="rId8"/>
    <sheet name="Race 8" sheetId="9" r:id="rId9"/>
    <sheet name="Race 9" sheetId="10" r:id="rId10"/>
    <sheet name="Race 10" sheetId="11" r:id="rId11"/>
    <sheet name="Race 11" sheetId="12" r:id="rId12"/>
    <sheet name="Race 12" sheetId="13" r:id="rId13"/>
    <sheet name="Race 13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8" i="14"/>
  <c r="G9" i="6"/>
  <c r="G24" i="14"/>
  <c r="F24" i="14"/>
  <c r="E24" i="14"/>
  <c r="D24" i="14"/>
  <c r="C24" i="14"/>
  <c r="G23" i="14"/>
  <c r="F23" i="14"/>
  <c r="E23" i="14"/>
  <c r="D23" i="14"/>
  <c r="C23" i="14"/>
  <c r="G22" i="14"/>
  <c r="F22" i="14"/>
  <c r="E22" i="14"/>
  <c r="C22" i="14"/>
  <c r="F17" i="14"/>
  <c r="G17" i="14" s="1"/>
  <c r="G15" i="14"/>
  <c r="F12" i="14"/>
  <c r="G12" i="14" s="1"/>
  <c r="F13" i="14"/>
  <c r="G13" i="14" s="1"/>
  <c r="F10" i="14"/>
  <c r="G10" i="14" s="1"/>
  <c r="G14" i="14"/>
  <c r="F11" i="14"/>
  <c r="G11" i="14" s="1"/>
  <c r="F7" i="14"/>
  <c r="G7" i="14" s="1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F23" i="13"/>
  <c r="G23" i="13" s="1"/>
  <c r="G24" i="13"/>
  <c r="F21" i="13"/>
  <c r="G21" i="13" s="1"/>
  <c r="F19" i="13"/>
  <c r="G19" i="13" s="1"/>
  <c r="F20" i="13"/>
  <c r="G20" i="13" s="1"/>
  <c r="G22" i="13"/>
  <c r="F11" i="13"/>
  <c r="G11" i="13" s="1"/>
  <c r="F15" i="13"/>
  <c r="G15" i="13" s="1"/>
  <c r="F14" i="13"/>
  <c r="G14" i="13" s="1"/>
  <c r="F13" i="13"/>
  <c r="G13" i="13" s="1"/>
  <c r="G16" i="13"/>
  <c r="F12" i="13"/>
  <c r="G12" i="13" s="1"/>
  <c r="F10" i="13"/>
  <c r="G10" i="13" s="1"/>
  <c r="F9" i="13"/>
  <c r="G9" i="13" s="1"/>
  <c r="G17" i="13"/>
  <c r="F7" i="13"/>
  <c r="G7" i="13" s="1"/>
  <c r="G26" i="12"/>
  <c r="F26" i="12"/>
  <c r="E26" i="12"/>
  <c r="D26" i="12"/>
  <c r="C26" i="12"/>
  <c r="G25" i="12"/>
  <c r="F25" i="12"/>
  <c r="E25" i="12"/>
  <c r="D25" i="12"/>
  <c r="C25" i="12"/>
  <c r="F20" i="12"/>
  <c r="G20" i="12" s="1"/>
  <c r="F19" i="12"/>
  <c r="G19" i="12" s="1"/>
  <c r="F18" i="12"/>
  <c r="G18" i="12" s="1"/>
  <c r="F12" i="12"/>
  <c r="G12" i="12" s="1"/>
  <c r="F13" i="12"/>
  <c r="G13" i="12" s="1"/>
  <c r="F8" i="12"/>
  <c r="G8" i="12" s="1"/>
  <c r="F10" i="12"/>
  <c r="G10" i="12" s="1"/>
  <c r="F7" i="12"/>
  <c r="G7" i="12" s="1"/>
  <c r="G14" i="12"/>
  <c r="G16" i="12"/>
  <c r="G11" i="12"/>
  <c r="G15" i="12"/>
  <c r="G9" i="12"/>
  <c r="G23" i="11"/>
  <c r="F23" i="11"/>
  <c r="E23" i="11"/>
  <c r="D23" i="11"/>
  <c r="C23" i="11"/>
  <c r="G22" i="11"/>
  <c r="F22" i="11"/>
  <c r="E22" i="11"/>
  <c r="D22" i="11"/>
  <c r="C22" i="11"/>
  <c r="F17" i="11"/>
  <c r="G17" i="11" s="1"/>
  <c r="F16" i="11"/>
  <c r="G16" i="11" s="1"/>
  <c r="F11" i="11"/>
  <c r="G11" i="11" s="1"/>
  <c r="F9" i="11"/>
  <c r="G9" i="11" s="1"/>
  <c r="F8" i="11"/>
  <c r="G8" i="11" s="1"/>
  <c r="G12" i="11"/>
  <c r="F10" i="11"/>
  <c r="G10" i="11" s="1"/>
  <c r="F7" i="11"/>
  <c r="G7" i="11" s="1"/>
  <c r="G13" i="11"/>
  <c r="G14" i="11"/>
  <c r="G26" i="10"/>
  <c r="F26" i="10"/>
  <c r="E26" i="10"/>
  <c r="D26" i="10"/>
  <c r="C26" i="10"/>
  <c r="G25" i="10"/>
  <c r="F25" i="10"/>
  <c r="E25" i="10"/>
  <c r="D25" i="10"/>
  <c r="C25" i="10"/>
  <c r="G24" i="10"/>
  <c r="F24" i="10"/>
  <c r="E24" i="10"/>
  <c r="D24" i="10"/>
  <c r="C24" i="10"/>
  <c r="G23" i="10"/>
  <c r="F23" i="10"/>
  <c r="E23" i="10"/>
  <c r="D23" i="10"/>
  <c r="C23" i="10"/>
  <c r="G22" i="10"/>
  <c r="F22" i="10"/>
  <c r="E22" i="10"/>
  <c r="D22" i="10"/>
  <c r="C22" i="10"/>
  <c r="F17" i="10"/>
  <c r="G17" i="10" s="1"/>
  <c r="F16" i="10"/>
  <c r="G16" i="10" s="1"/>
  <c r="F14" i="10"/>
  <c r="G14" i="10" s="1"/>
  <c r="G12" i="10"/>
  <c r="F12" i="10"/>
  <c r="F10" i="10"/>
  <c r="G10" i="10" s="1"/>
  <c r="F7" i="10"/>
  <c r="G7" i="10" s="1"/>
  <c r="G8" i="10"/>
  <c r="G26" i="9"/>
  <c r="F26" i="9"/>
  <c r="E26" i="9"/>
  <c r="G20" i="9" s="1"/>
  <c r="D26" i="9"/>
  <c r="C26" i="9"/>
  <c r="G21" i="9"/>
  <c r="F11" i="9"/>
  <c r="G11" i="9" s="1"/>
  <c r="F9" i="9"/>
  <c r="G9" i="9" s="1"/>
  <c r="F16" i="9"/>
  <c r="G16" i="9" s="1"/>
  <c r="F8" i="9"/>
  <c r="G8" i="9" s="1"/>
  <c r="G15" i="9"/>
  <c r="F12" i="9"/>
  <c r="G12" i="9" s="1"/>
  <c r="G14" i="9"/>
  <c r="G19" i="9"/>
  <c r="G17" i="9"/>
  <c r="G13" i="9"/>
  <c r="G18" i="9"/>
  <c r="F7" i="9"/>
  <c r="G7" i="9" s="1"/>
  <c r="G10" i="9"/>
  <c r="G25" i="8"/>
  <c r="F25" i="8"/>
  <c r="E25" i="8"/>
  <c r="G16" i="8" s="1"/>
  <c r="D25" i="8"/>
  <c r="C25" i="8"/>
  <c r="G18" i="8"/>
  <c r="F14" i="8"/>
  <c r="G14" i="8" s="1"/>
  <c r="F8" i="8"/>
  <c r="G8" i="8" s="1"/>
  <c r="G19" i="8"/>
  <c r="G17" i="8"/>
  <c r="F9" i="8"/>
  <c r="G9" i="8" s="1"/>
  <c r="F10" i="8"/>
  <c r="G10" i="8" s="1"/>
  <c r="G20" i="8"/>
  <c r="F11" i="8"/>
  <c r="G11" i="8" s="1"/>
  <c r="G15" i="8"/>
  <c r="G13" i="8"/>
  <c r="G12" i="8"/>
  <c r="F7" i="8"/>
  <c r="G7" i="8" s="1"/>
  <c r="G23" i="7"/>
  <c r="F23" i="7"/>
  <c r="E23" i="7"/>
  <c r="G17" i="7" s="1"/>
  <c r="D23" i="7"/>
  <c r="C23" i="7"/>
  <c r="F8" i="7"/>
  <c r="G8" i="7" s="1"/>
  <c r="F18" i="7"/>
  <c r="G18" i="7" s="1"/>
  <c r="F11" i="7"/>
  <c r="G11" i="7" s="1"/>
  <c r="F16" i="7"/>
  <c r="G16" i="7" s="1"/>
  <c r="F15" i="7"/>
  <c r="G15" i="7" s="1"/>
  <c r="F12" i="7"/>
  <c r="G12" i="7" s="1"/>
  <c r="G13" i="7"/>
  <c r="G14" i="7"/>
  <c r="F9" i="7"/>
  <c r="G9" i="7" s="1"/>
  <c r="F7" i="7"/>
  <c r="G7" i="7" s="1"/>
  <c r="G23" i="6"/>
  <c r="F23" i="6"/>
  <c r="E23" i="6"/>
  <c r="D23" i="6"/>
  <c r="C23" i="6"/>
  <c r="F10" i="6"/>
  <c r="G10" i="6" s="1"/>
  <c r="F14" i="6"/>
  <c r="G14" i="6" s="1"/>
  <c r="F15" i="6"/>
  <c r="G15" i="6" s="1"/>
  <c r="G18" i="6"/>
  <c r="G17" i="6"/>
  <c r="F7" i="6"/>
  <c r="G7" i="6" s="1"/>
  <c r="G13" i="6"/>
  <c r="G11" i="6"/>
  <c r="F8" i="6"/>
  <c r="G8" i="6" s="1"/>
  <c r="G12" i="6"/>
  <c r="G16" i="6"/>
  <c r="G25" i="5"/>
  <c r="F25" i="5"/>
  <c r="E25" i="5"/>
  <c r="G17" i="5" s="1"/>
  <c r="D25" i="5"/>
  <c r="C25" i="5"/>
  <c r="F14" i="5"/>
  <c r="G14" i="5" s="1"/>
  <c r="F9" i="5"/>
  <c r="G9" i="5" s="1"/>
  <c r="F16" i="5"/>
  <c r="G16" i="5" s="1"/>
  <c r="G19" i="5"/>
  <c r="F15" i="5"/>
  <c r="G15" i="5" s="1"/>
  <c r="F10" i="5"/>
  <c r="G10" i="5" s="1"/>
  <c r="F13" i="5"/>
  <c r="G13" i="5" s="1"/>
  <c r="G18" i="5"/>
  <c r="G20" i="5"/>
  <c r="F7" i="5"/>
  <c r="G7" i="5" s="1"/>
  <c r="F8" i="5"/>
  <c r="G8" i="5" s="1"/>
  <c r="G12" i="5"/>
  <c r="G11" i="5"/>
  <c r="G23" i="4"/>
  <c r="F23" i="4"/>
  <c r="E23" i="4"/>
  <c r="D23" i="4"/>
  <c r="C23" i="4"/>
  <c r="F9" i="4"/>
  <c r="G9" i="4" s="1"/>
  <c r="F11" i="4"/>
  <c r="G11" i="4" s="1"/>
  <c r="F14" i="4"/>
  <c r="G14" i="4" s="1"/>
  <c r="F13" i="4"/>
  <c r="G13" i="4" s="1"/>
  <c r="G16" i="4"/>
  <c r="F10" i="4"/>
  <c r="G10" i="4" s="1"/>
  <c r="G18" i="4"/>
  <c r="G15" i="4"/>
  <c r="G12" i="4"/>
  <c r="F7" i="4"/>
  <c r="G7" i="4" s="1"/>
  <c r="F8" i="4"/>
  <c r="G8" i="4" s="1"/>
  <c r="G17" i="4"/>
  <c r="G27" i="3"/>
  <c r="F27" i="3"/>
  <c r="E27" i="3"/>
  <c r="D27" i="3"/>
  <c r="C27" i="3"/>
  <c r="G26" i="3"/>
  <c r="F26" i="3"/>
  <c r="E26" i="3"/>
  <c r="D26" i="3"/>
  <c r="C26" i="3"/>
  <c r="F16" i="3"/>
  <c r="G16" i="3" s="1"/>
  <c r="F17" i="3"/>
  <c r="G17" i="3" s="1"/>
  <c r="G21" i="3"/>
  <c r="F15" i="3"/>
  <c r="G15" i="3" s="1"/>
  <c r="G18" i="3"/>
  <c r="G20" i="3"/>
  <c r="G19" i="3"/>
  <c r="F9" i="3"/>
  <c r="G9" i="3" s="1"/>
  <c r="F8" i="3"/>
  <c r="G8" i="3" s="1"/>
  <c r="F10" i="3"/>
  <c r="G10" i="3" s="1"/>
  <c r="F7" i="3"/>
  <c r="G7" i="3" s="1"/>
  <c r="G11" i="3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F16" i="2"/>
  <c r="G16" i="2" s="1"/>
  <c r="F13" i="2"/>
  <c r="G13" i="2" s="1"/>
  <c r="F14" i="2"/>
  <c r="G14" i="2" s="1"/>
  <c r="F11" i="2"/>
  <c r="G11" i="2" s="1"/>
  <c r="F8" i="2"/>
  <c r="G8" i="2" s="1"/>
  <c r="F9" i="2"/>
  <c r="G9" i="2" s="1"/>
  <c r="F7" i="2"/>
  <c r="G7" i="2" s="1"/>
</calcChain>
</file>

<file path=xl/sharedStrings.xml><?xml version="1.0" encoding="utf-8"?>
<sst xmlns="http://schemas.openxmlformats.org/spreadsheetml/2006/main" count="933" uniqueCount="335">
  <si>
    <t>NATIONAL LASER RUN AGE GROUP &amp; PARA CHAMPIONSHIPS 2026</t>
  </si>
  <si>
    <t>Stanley Park Athletics Track, Blackpool  •  31 May 2026  •  Race Results Workbook</t>
  </si>
  <si>
    <t>#</t>
  </si>
  <si>
    <t>Race</t>
  </si>
  <si>
    <t>Session</t>
  </si>
  <si>
    <t>Est. Start</t>
  </si>
  <si>
    <t>Athletes</t>
  </si>
  <si>
    <t>🥇 Gold</t>
  </si>
  <si>
    <t>🥈 Silver</t>
  </si>
  <si>
    <t>🥉 Bronze</t>
  </si>
  <si>
    <t>Masters 60+ &amp; 70+ — Men &amp; Women Combined</t>
  </si>
  <si>
    <t>MORNING</t>
  </si>
  <si>
    <t>10:50</t>
  </si>
  <si>
    <t>→ Race Results</t>
  </si>
  <si>
    <t>Under 9 — Boys &amp; Girls Combined</t>
  </si>
  <si>
    <t>11:16</t>
  </si>
  <si>
    <t>Under 11 Girls</t>
  </si>
  <si>
    <t>11:34</t>
  </si>
  <si>
    <t>Under 11 Boys</t>
  </si>
  <si>
    <t>11:47</t>
  </si>
  <si>
    <t>Under 13 Girls</t>
  </si>
  <si>
    <t>12:00</t>
  </si>
  <si>
    <t>Under 13 Boys</t>
  </si>
  <si>
    <t>12:16</t>
  </si>
  <si>
    <t>Under 15 Girls</t>
  </si>
  <si>
    <t>12:32</t>
  </si>
  <si>
    <t>Under 15 Boys</t>
  </si>
  <si>
    <t>12:52</t>
  </si>
  <si>
    <t>Para (PMP) — All Classes Combined</t>
  </si>
  <si>
    <t>13:12</t>
  </si>
  <si>
    <t>Masters 40+ — Men &amp; Women Combined</t>
  </si>
  <si>
    <t>AFTERNOON</t>
  </si>
  <si>
    <t>13:30</t>
  </si>
  <si>
    <t>Masters 50+ — Men &amp; Women Combined</t>
  </si>
  <si>
    <t>14:04</t>
  </si>
  <si>
    <t>Under 17 / Under 19 / Senior Women Combined</t>
  </si>
  <si>
    <t>14:40</t>
  </si>
  <si>
    <t>Under 17 / Under 19 / Senior Men Combined</t>
  </si>
  <si>
    <t>15:14</t>
  </si>
  <si>
    <t>TOTAL:  153 athletes  |  13 races</t>
  </si>
  <si>
    <t>HOW TO USE:  Select a race tab below.  Enter each athlete's finish time in column E (format MM:SS e.g. 05:23).  Class Rank and Medal columns calculate automatically.  Green rows = team entries eligible for team ranking.</t>
  </si>
  <si>
    <t>RACE 1  —  MASTERS 60+ &amp; 70+ — MEN &amp; WOMEN COMBINED</t>
  </si>
  <si>
    <t>Session: MORNING</t>
  </si>
  <si>
    <t>Start: 10:50  |  Warm-up: 10:47</t>
  </si>
  <si>
    <t>Athletes: 7</t>
  </si>
  <si>
    <t>Classes: Masters Men 60+ / Masters Women 60+ / Masters Men 70+ / Masters Women 70+</t>
  </si>
  <si>
    <t>Athlete Name</t>
  </si>
  <si>
    <t>Club / School</t>
  </si>
  <si>
    <t>Age Class</t>
  </si>
  <si>
    <t>Finish Time
(MM:SS)</t>
  </si>
  <si>
    <t>Class
Rank</t>
  </si>
  <si>
    <t>Medal</t>
  </si>
  <si>
    <t>Team</t>
  </si>
  <si>
    <t>▶  Enter finish time in column E as MM:SS (e.g. 05:23 for 5 minutes 23 seconds).  Rank and Medal columns update automatically per age class.</t>
  </si>
  <si>
    <t xml:space="preserve">  MASTERS MEN 60+</t>
  </si>
  <si>
    <t>Charlie Lane</t>
  </si>
  <si>
    <t>Leweston Pentathlon Academy</t>
  </si>
  <si>
    <t>Masters Men 60+</t>
  </si>
  <si>
    <t>Neil Thomson</t>
  </si>
  <si>
    <t>North West Pentathlon Hub</t>
  </si>
  <si>
    <t>Robin Wallace</t>
  </si>
  <si>
    <t xml:space="preserve">  MASTERS MEN 70+</t>
  </si>
  <si>
    <t>Philip Barlow</t>
  </si>
  <si>
    <t>Masters Men 70+</t>
  </si>
  <si>
    <t xml:space="preserve">  MASTERS WOMEN 60+</t>
  </si>
  <si>
    <t>Jilly Wallace</t>
  </si>
  <si>
    <t>Masters Women 60+</t>
  </si>
  <si>
    <t>Nicola Case</t>
  </si>
  <si>
    <t xml:space="preserve">  MASTERS WOMEN 70+</t>
  </si>
  <si>
    <t>Suzanne Clarkson</t>
  </si>
  <si>
    <t>Yorkshire Biathle Club</t>
  </si>
  <si>
    <t>Masters Women 70+</t>
  </si>
  <si>
    <t>PODIUM SUMMARY  —  Race 1: Masters 60+ &amp; 70+ — Men &amp; Women Combined</t>
  </si>
  <si>
    <t>Gold Club</t>
  </si>
  <si>
    <t>Gold Time</t>
  </si>
  <si>
    <t>RACE 2  —  UNDER 9 — BOYS &amp; GIRLS COMBINED</t>
  </si>
  <si>
    <t>Start: 11:16  |  Warm-up: 11:13</t>
  </si>
  <si>
    <t>Athletes: 14</t>
  </si>
  <si>
    <t>Classes: Under 9 Boys / Under 9 Girls</t>
  </si>
  <si>
    <t xml:space="preserve">  UNDER 9 GIRLS</t>
  </si>
  <si>
    <t>Delilah Grigg</t>
  </si>
  <si>
    <t>Wessex Wyvern MPC</t>
  </si>
  <si>
    <t>Under 9 Girls</t>
  </si>
  <si>
    <t>★ TEAM</t>
  </si>
  <si>
    <t>Elaina Bowditch</t>
  </si>
  <si>
    <t>Eleanor Blay</t>
  </si>
  <si>
    <t>Ella Warren</t>
  </si>
  <si>
    <t>Jennifer Lee</t>
  </si>
  <si>
    <t>Lauren Jenkins</t>
  </si>
  <si>
    <t>Millie Hunt</t>
  </si>
  <si>
    <t xml:space="preserve">  UNDER 9 BOYS</t>
  </si>
  <si>
    <t>Alfie Loy</t>
  </si>
  <si>
    <t>North East Pentathlon Club</t>
  </si>
  <si>
    <t>Under 9 Boys</t>
  </si>
  <si>
    <t>Arthur Bailey</t>
  </si>
  <si>
    <t>Elias Alvey</t>
  </si>
  <si>
    <t>Frederick Sim</t>
  </si>
  <si>
    <t>Monkton Combe Pentathlon</t>
  </si>
  <si>
    <t>Hamish Cunningham</t>
  </si>
  <si>
    <t>Kian Acuavera</t>
  </si>
  <si>
    <t>Max Smith</t>
  </si>
  <si>
    <t>PODIUM SUMMARY  —  Race 2: Under 9 — Boys &amp; Girls Combined</t>
  </si>
  <si>
    <t>RACE 3  —  UNDER 11 GIRLS</t>
  </si>
  <si>
    <t>Start: 11:34  |  Warm-up: 11:31</t>
  </si>
  <si>
    <t>Athletes: 12</t>
  </si>
  <si>
    <t>Classes: Under 11 Girls</t>
  </si>
  <si>
    <t xml:space="preserve">  UNDER 11 GIRLS</t>
  </si>
  <si>
    <t>Amelie Williams</t>
  </si>
  <si>
    <t>Taunton School</t>
  </si>
  <si>
    <t>Anna Barlow</t>
  </si>
  <si>
    <t>Annabelle Lee</t>
  </si>
  <si>
    <t>Arden Ramirez</t>
  </si>
  <si>
    <t>Daisy Gibbons</t>
  </si>
  <si>
    <t>Emma Massey</t>
  </si>
  <si>
    <t>Isabel Ward</t>
  </si>
  <si>
    <t>Jaydee Ma</t>
  </si>
  <si>
    <t>Luisa Moody</t>
  </si>
  <si>
    <t>Maddie Williams</t>
  </si>
  <si>
    <t>Octavia Alvey</t>
  </si>
  <si>
    <t>Sophie Gent</t>
  </si>
  <si>
    <t>PODIUM SUMMARY  —  Race 3: Under 11 Girls</t>
  </si>
  <si>
    <t>RACE 4  —  UNDER 11 BOYS</t>
  </si>
  <si>
    <t>Start: 11:47  |  Warm-up: 11:44</t>
  </si>
  <si>
    <t>Classes: Under 11 Boys</t>
  </si>
  <si>
    <t xml:space="preserve">  UNDER 11 BOYS</t>
  </si>
  <si>
    <t>Alexander Cunningham</t>
  </si>
  <si>
    <t>Alexander Jenkins</t>
  </si>
  <si>
    <t>Arlo Carter</t>
  </si>
  <si>
    <t>Caledonian PAC</t>
  </si>
  <si>
    <t>Blake Morgan</t>
  </si>
  <si>
    <t>Callan Moffat</t>
  </si>
  <si>
    <t>Ethan Brent</t>
  </si>
  <si>
    <t>Harris Carter</t>
  </si>
  <si>
    <t>Henry Oosterwijk</t>
  </si>
  <si>
    <t>Hugo Fischer</t>
  </si>
  <si>
    <t>Joshua Nyamukapa</t>
  </si>
  <si>
    <t>Myles Robinson</t>
  </si>
  <si>
    <t>Thomas Smithson</t>
  </si>
  <si>
    <t>William Wiggans</t>
  </si>
  <si>
    <t>Zachary Dowden</t>
  </si>
  <si>
    <t>Millfield School (Prep and Snr)</t>
  </si>
  <si>
    <t>PODIUM SUMMARY  —  Race 4: Under 11 Boys</t>
  </si>
  <si>
    <t>RACE 5  —  UNDER 13 GIRLS</t>
  </si>
  <si>
    <t>Start: 12:00  |  Warm-up: 11:57</t>
  </si>
  <si>
    <t>Classes: Under 13 Girls</t>
  </si>
  <si>
    <t xml:space="preserve">  UNDER 13 GIRLS</t>
  </si>
  <si>
    <t>Ava Oosterwijk</t>
  </si>
  <si>
    <t>Charlotte Osborn</t>
  </si>
  <si>
    <t>Elizabeth Doggrell</t>
  </si>
  <si>
    <t>Elizabeth Lee</t>
  </si>
  <si>
    <t>Freya Scott</t>
  </si>
  <si>
    <t>Jessica Davidson</t>
  </si>
  <si>
    <t>Milly Airey</t>
  </si>
  <si>
    <t>Warriors Pentathlon &amp; Athletic Club</t>
  </si>
  <si>
    <t>Penelope Quaintrell</t>
  </si>
  <si>
    <t>Phoebe Childs</t>
  </si>
  <si>
    <t>Sophie Neil</t>
  </si>
  <si>
    <t>Violet Fisher</t>
  </si>
  <si>
    <t>PODIUM SUMMARY  —  Race 5: Under 13 Girls</t>
  </si>
  <si>
    <t>RACE 6  —  UNDER 13 BOYS</t>
  </si>
  <si>
    <t>Start: 12:16  |  Warm-up: 12:13</t>
  </si>
  <si>
    <t>Classes: Under 13 Boys</t>
  </si>
  <si>
    <t xml:space="preserve">  UNDER 13 BOYS</t>
  </si>
  <si>
    <t>Aarav Shah</t>
  </si>
  <si>
    <t>Callum Le Roux</t>
  </si>
  <si>
    <t>Declan O CONNELL</t>
  </si>
  <si>
    <t>Dylan May-John</t>
  </si>
  <si>
    <t>Ewan Borthwick</t>
  </si>
  <si>
    <t>Independent</t>
  </si>
  <si>
    <t>Franklin Wright</t>
  </si>
  <si>
    <t>Henry Green</t>
  </si>
  <si>
    <t>Hugh Garfield</t>
  </si>
  <si>
    <t>Hugo Dickens</t>
  </si>
  <si>
    <t>Pip Barlow</t>
  </si>
  <si>
    <t>Riley Ashurst</t>
  </si>
  <si>
    <t>William Sim</t>
  </si>
  <si>
    <t>PODIUM SUMMARY  —  Race 6: Under 13 Boys</t>
  </si>
  <si>
    <t>RACE 7  —  UNDER 15 GIRLS</t>
  </si>
  <si>
    <t>Start: 12:32  |  Warm-up: 12:29</t>
  </si>
  <si>
    <t>Classes: Under 15 Girls</t>
  </si>
  <si>
    <t xml:space="preserve">  UNDER 15 GIRLS</t>
  </si>
  <si>
    <t>Allegra Ramirez</t>
  </si>
  <si>
    <t>Annabelle Williamson</t>
  </si>
  <si>
    <t>Bella O’Dell-Notaro</t>
  </si>
  <si>
    <t>Eloise Suffield</t>
  </si>
  <si>
    <t>Millfield School</t>
  </si>
  <si>
    <t>Evie Bowditch</t>
  </si>
  <si>
    <t>Henrietta Paul</t>
  </si>
  <si>
    <t>Hermione Rees</t>
  </si>
  <si>
    <t>North Kent MPC</t>
  </si>
  <si>
    <t>Izzy Kettle</t>
  </si>
  <si>
    <t>Jasmine Rogan</t>
  </si>
  <si>
    <t>Katinka Thurstan</t>
  </si>
  <si>
    <t>Lauren Cox</t>
  </si>
  <si>
    <t>Poppy Boden</t>
  </si>
  <si>
    <t>Sadie Littlechild</t>
  </si>
  <si>
    <t>Siobhan Hunt</t>
  </si>
  <si>
    <t>PODIUM SUMMARY  —  Race 7: Under 15 Girls</t>
  </si>
  <si>
    <t>RACE 8  —  UNDER 15 BOYS</t>
  </si>
  <si>
    <t>Start: 12:52  |  Warm-up: 12:49</t>
  </si>
  <si>
    <t>Athletes: 15</t>
  </si>
  <si>
    <t>Classes: Under 15 Boys</t>
  </si>
  <si>
    <t xml:space="preserve">  UNDER 15 BOYS</t>
  </si>
  <si>
    <t>Alastair McKittrick</t>
  </si>
  <si>
    <t>Caiden Griffin</t>
  </si>
  <si>
    <t>Dexter Renton-Myers</t>
  </si>
  <si>
    <t>Dylan Emerit</t>
  </si>
  <si>
    <t>Harrison Nocella</t>
  </si>
  <si>
    <t>Henry Martin</t>
  </si>
  <si>
    <t>Jamie Dixon</t>
  </si>
  <si>
    <t>Jesse Nyamukapa</t>
  </si>
  <si>
    <t>Joseph Bailey</t>
  </si>
  <si>
    <t>Joseph Barlow</t>
  </si>
  <si>
    <t>Liam Neil</t>
  </si>
  <si>
    <t>Noah Dickens</t>
  </si>
  <si>
    <t>Quinn McCaul</t>
  </si>
  <si>
    <t>Tyler Wells</t>
  </si>
  <si>
    <t>William Rees</t>
  </si>
  <si>
    <t>PODIUM SUMMARY  —  Race 8: Under 15 Boys</t>
  </si>
  <si>
    <t>RACE 9  —  PARA (PMP) — ALL CLASSES COMBINED</t>
  </si>
  <si>
    <t>Start: 13:12  |  Warm-up: 13:09</t>
  </si>
  <si>
    <t>Classes: PMP1 / PMP2 / PMP4 / PMP5 / PMP7</t>
  </si>
  <si>
    <t xml:space="preserve">  PMP1</t>
  </si>
  <si>
    <t>Neil Dewar</t>
  </si>
  <si>
    <t>Army MPA</t>
  </si>
  <si>
    <t>PMP1</t>
  </si>
  <si>
    <t>Rachel Massey</t>
  </si>
  <si>
    <t xml:space="preserve">  PMP2</t>
  </si>
  <si>
    <t>Rio Boothe</t>
  </si>
  <si>
    <t>PMP2</t>
  </si>
  <si>
    <t xml:space="preserve">  PMP4</t>
  </si>
  <si>
    <t>Tom Ellis</t>
  </si>
  <si>
    <t>PMP4</t>
  </si>
  <si>
    <t xml:space="preserve">  PMP5</t>
  </si>
  <si>
    <t>Chris Harriss</t>
  </si>
  <si>
    <t>PMP5</t>
  </si>
  <si>
    <t xml:space="preserve">  PMP7</t>
  </si>
  <si>
    <t>Joshua Cox</t>
  </si>
  <si>
    <t>PMP7</t>
  </si>
  <si>
    <t>Owen Lee</t>
  </si>
  <si>
    <t>PODIUM SUMMARY  —  Race 9: Para (PMP) — All Classes Combined</t>
  </si>
  <si>
    <t>RACE 10  —  MASTERS 40+ — MEN &amp; WOMEN COMBINED</t>
  </si>
  <si>
    <t>Session: AFTERNOON</t>
  </si>
  <si>
    <t>Start: 13:30  |  Warm-up: 13:27</t>
  </si>
  <si>
    <t>Athletes: 10</t>
  </si>
  <si>
    <t>Classes: Masters Men 40+ / Masters Women 40+</t>
  </si>
  <si>
    <t xml:space="preserve">  MASTERS MEN 40+</t>
  </si>
  <si>
    <t>Anthony Osborn</t>
  </si>
  <si>
    <t>Masters Men 40+</t>
  </si>
  <si>
    <t>Ben Hieatt-Smith</t>
  </si>
  <si>
    <t>David Barlow</t>
  </si>
  <si>
    <t>Gareth Lay</t>
  </si>
  <si>
    <t>Phil Slingsby</t>
  </si>
  <si>
    <t>Richard Kettle</t>
  </si>
  <si>
    <t>Richard Moody MBE</t>
  </si>
  <si>
    <t>Richard Smith</t>
  </si>
  <si>
    <t xml:space="preserve">  MASTERS WOMEN 40+</t>
  </si>
  <si>
    <t>Danielle Osborn</t>
  </si>
  <si>
    <t>Masters Women 40+</t>
  </si>
  <si>
    <t>Elizabeth Barlow</t>
  </si>
  <si>
    <t>PODIUM SUMMARY  —  Race 10: Masters 40+ — Men &amp; Women Combined</t>
  </si>
  <si>
    <t>RACE 11  —  MASTERS 50+ — MEN &amp; WOMEN COMBINED</t>
  </si>
  <si>
    <t>Start: 14:04  |  Warm-up: 14:01</t>
  </si>
  <si>
    <t>Athletes: 13</t>
  </si>
  <si>
    <t>Classes: Masters Men 50+ / Masters Women 50+</t>
  </si>
  <si>
    <t xml:space="preserve">  MASTERS MEN 50+</t>
  </si>
  <si>
    <t>Adam Martin</t>
  </si>
  <si>
    <t>Masters Men 50+</t>
  </si>
  <si>
    <t>David Trepess</t>
  </si>
  <si>
    <t>James Thurstan</t>
  </si>
  <si>
    <t>Kypros Harrison</t>
  </si>
  <si>
    <t>TRI-it</t>
  </si>
  <si>
    <t>Mark Kingston</t>
  </si>
  <si>
    <t>Mark Powell</t>
  </si>
  <si>
    <t>Richard Stannard</t>
  </si>
  <si>
    <t>Robert Wells</t>
  </si>
  <si>
    <t>Rudolph Calitz</t>
  </si>
  <si>
    <t>Scott Childs</t>
  </si>
  <si>
    <t xml:space="preserve">  MASTERS WOMEN 50+</t>
  </si>
  <si>
    <t>Clare McKittrick</t>
  </si>
  <si>
    <t>Masters Women 50+</t>
  </si>
  <si>
    <t>Rachel Kingston</t>
  </si>
  <si>
    <t>Sarah Richardson</t>
  </si>
  <si>
    <t>PODIUM SUMMARY  —  Race 11: Masters 50+ — Men &amp; Women Combined</t>
  </si>
  <si>
    <t>RACE 12  —  UNDER 17 / UNDER 19 / SENIOR WOMEN COMBINED</t>
  </si>
  <si>
    <t>Start: 14:40  |  Warm-up: 14:37</t>
  </si>
  <si>
    <t>Athletes: 16</t>
  </si>
  <si>
    <t>Classes: Under 17 Girls / Under 19 Girls / Senior Women</t>
  </si>
  <si>
    <t xml:space="preserve">  SENIOR WOMEN</t>
  </si>
  <si>
    <t>Natalie Moody</t>
  </si>
  <si>
    <t>Senior Women</t>
  </si>
  <si>
    <t xml:space="preserve">  UNDER 17 GIRLS</t>
  </si>
  <si>
    <t>Amelie Barnsley-Ryan</t>
  </si>
  <si>
    <t>Under 17 Girls</t>
  </si>
  <si>
    <t>Bella Whitelaw</t>
  </si>
  <si>
    <t>Emily Niccolls</t>
  </si>
  <si>
    <t>Eva Dowden</t>
  </si>
  <si>
    <t>Jesse Calitz</t>
  </si>
  <si>
    <t>Katherine Osborn</t>
  </si>
  <si>
    <t>Matilda-mae Matthews</t>
  </si>
  <si>
    <t>Mollie Earle</t>
  </si>
  <si>
    <t>Rebecca Batchelor</t>
  </si>
  <si>
    <t xml:space="preserve">  UNDER 19 GIRLS</t>
  </si>
  <si>
    <t>Annabelle Rogan</t>
  </si>
  <si>
    <t>Under 19 Girls</t>
  </si>
  <si>
    <t>Esme Littlechild</t>
  </si>
  <si>
    <t>Isabelle Whittle</t>
  </si>
  <si>
    <t>Maddie Kingston</t>
  </si>
  <si>
    <t>Maisey Lay</t>
  </si>
  <si>
    <t>Zoe Trembath</t>
  </si>
  <si>
    <t>PODIUM SUMMARY  —  Race 12: Under 17 / Under 19 / Senior Women Combined</t>
  </si>
  <si>
    <t>RACE 13  —  UNDER 17 / UNDER 19 / SENIOR MEN COMBINED</t>
  </si>
  <si>
    <t>Start: 15:14  |  Warm-up: 15:11</t>
  </si>
  <si>
    <t>Athletes: 8</t>
  </si>
  <si>
    <t>Classes: Under 17 Boys / Under 19 Boys / Senior Men</t>
  </si>
  <si>
    <t xml:space="preserve">  SENIOR MEN</t>
  </si>
  <si>
    <t>Jacob Butterfield</t>
  </si>
  <si>
    <t>Senior Men</t>
  </si>
  <si>
    <t xml:space="preserve">  UNDER 17 BOYS</t>
  </si>
  <si>
    <t>Elliot Trepess</t>
  </si>
  <si>
    <t>Under 17 Boys</t>
  </si>
  <si>
    <t>Hugo Williamson</t>
  </si>
  <si>
    <t>Nathaniel Glascott-Tull</t>
  </si>
  <si>
    <t>Rhys Emerit</t>
  </si>
  <si>
    <t>Thomas Lay</t>
  </si>
  <si>
    <t>William Reed</t>
  </si>
  <si>
    <t xml:space="preserve">  UNDER 19 BOYS</t>
  </si>
  <si>
    <t>Ewan McKittrick</t>
  </si>
  <si>
    <t>Under 19 Boys</t>
  </si>
  <si>
    <t>PODIUM SUMMARY  —  Race 13: Under 17 / Under 19 / Senior Men Combined</t>
  </si>
  <si>
    <t>Elsie Smith</t>
  </si>
  <si>
    <t>Nathan Sheridan</t>
  </si>
  <si>
    <t>Unaffiliated</t>
  </si>
  <si>
    <t>North East Penthalon Hub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</si>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</sst>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30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0"/>
      <color rgb="FFFFFFFF"/>
      <name val="Arial"/>
    </font>
    <font>
      <sz val="10"/>
      <name val="Arial"/>
    </font>
    <font>
      <b/>
      <sz val="10"/>
      <color rgb="FF888888"/>
      <name val="Arial"/>
    </font>
    <font>
      <b/>
      <sz val="10"/>
      <name val="Arial"/>
    </font>
    <font>
      <sz val="9"/>
      <color rgb="FF2E7D32"/>
      <name val="Arial"/>
    </font>
    <font>
      <u/>
      <sz val="9"/>
      <color rgb="FF1565C0"/>
      <name val="Arial"/>
    </font>
    <font>
      <sz val="9"/>
      <color rgb="FFC62828"/>
      <name val="Arial"/>
    </font>
    <font>
      <i/>
      <sz val="9"/>
      <color rgb="FF555555"/>
      <name val="Arial"/>
    </font>
    <font>
      <b/>
      <sz val="13"/>
      <color rgb="FFFFFFFF"/>
      <name val="Arial"/>
    </font>
    <font>
      <sz val="9"/>
      <color rgb="FFFFFFFF"/>
      <name val="Arial"/>
    </font>
    <font>
      <i/>
      <sz val="9"/>
      <color rgb="FF444444"/>
      <name val="Arial"/>
    </font>
    <font>
      <b/>
      <sz val="9"/>
      <color rgb="FFFFFFFF"/>
      <name val="Arial"/>
    </font>
    <font>
      <sz val="9"/>
      <color rgb="FF999999"/>
      <name val="Arial"/>
    </font>
    <font>
      <sz val="10"/>
      <color rgb="FF111111"/>
      <name val="Arial"/>
    </font>
    <font>
      <sz val="9"/>
      <color rgb="FF555555"/>
      <name val="Arial"/>
    </font>
    <font>
      <sz val="9"/>
      <color rgb="FF111111"/>
      <name val="Arial"/>
    </font>
    <font>
      <b/>
      <sz val="11"/>
      <color rgb="FF111111"/>
      <name val="Arial"/>
    </font>
    <font>
      <b/>
      <sz val="9"/>
      <color rgb="FFCCCCCC"/>
      <name val="Arial"/>
    </font>
    <font>
      <b/>
      <sz val="11"/>
      <color rgb="FFFFFFFF"/>
      <name val="Arial"/>
    </font>
    <font>
      <b/>
      <sz val="9"/>
      <color rgb="FFB8860B"/>
      <name val="Arial"/>
    </font>
    <font>
      <sz val="9"/>
      <color rgb="FF777777"/>
      <name val="Arial"/>
    </font>
    <font>
      <sz val="9"/>
      <color rgb="FFAD6F3B"/>
      <name val="Arial"/>
    </font>
    <font>
      <b/>
      <sz val="10"/>
      <color rgb="FF111111"/>
      <name val="Arial"/>
    </font>
    <font>
      <b/>
      <sz val="9"/>
      <color rgb="FF4A9A08"/>
      <name val="Arial"/>
    </font>
    <font>
      <sz val="10"/>
      <color rgb="FF111111"/>
      <name val="Arial"/>
      <family val="2"/>
    </font>
    <font>
      <sz val="9"/>
      <color rgb="FF555555"/>
      <name val="Arial"/>
      <family val="2"/>
    </font>
    <font>
      <sz val="9"/>
      <color rgb="FF111111"/>
      <name val="Arial"/>
      <family val="2"/>
    </font>
    <font>
      <b/>
      <sz val="11"/>
      <color rgb="FF1111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E80000"/>
      </patternFill>
    </fill>
    <fill>
      <patternFill patternType="solid">
        <fgColor rgb="FF111111"/>
      </patternFill>
    </fill>
    <fill>
      <patternFill patternType="solid">
        <fgColor rgb="FF6FCF0D"/>
      </patternFill>
    </fill>
    <fill>
      <patternFill patternType="solid">
        <fgColor rgb="FFE8F5E9"/>
      </patternFill>
    </fill>
    <fill>
      <patternFill patternType="solid">
        <fgColor rgb="FFFCE4EC"/>
      </patternFill>
    </fill>
    <fill>
      <patternFill patternType="solid">
        <fgColor rgb="FF222222"/>
      </patternFill>
    </fill>
    <fill>
      <patternFill patternType="solid">
        <fgColor rgb="FFFFFDE7"/>
      </patternFill>
    </fill>
    <fill>
      <patternFill patternType="solid">
        <fgColor rgb="FF3949AB"/>
      </patternFill>
    </fill>
    <fill>
      <patternFill patternType="solid">
        <fgColor rgb="FFDDE3F7"/>
      </patternFill>
    </fill>
    <fill>
      <patternFill patternType="solid">
        <fgColor rgb="FFFFFF99"/>
      </patternFill>
    </fill>
    <fill>
      <patternFill patternType="solid">
        <fgColor rgb="FFF5F5F5"/>
      </patternFill>
    </fill>
    <fill>
      <patternFill patternType="solid">
        <fgColor rgb="FFD5DBEF"/>
      </patternFill>
    </fill>
    <fill>
      <patternFill patternType="solid">
        <fgColor rgb="FF2E7D32"/>
      </patternFill>
    </fill>
    <fill>
      <patternFill patternType="solid">
        <fgColor rgb="FFE5F0DE"/>
      </patternFill>
    </fill>
    <fill>
      <patternFill patternType="solid">
        <fgColor rgb="FFDDE8D6"/>
      </patternFill>
    </fill>
    <fill>
      <patternFill patternType="solid">
        <fgColor rgb="FF333333"/>
      </patternFill>
    </fill>
    <fill>
      <patternFill patternType="solid">
        <fgColor rgb="FFFFF8DC"/>
      </patternFill>
    </fill>
    <fill>
      <patternFill patternType="solid">
        <fgColor rgb="FFFFF0E8"/>
      </patternFill>
    </fill>
    <fill>
      <patternFill patternType="solid">
        <fgColor rgb="FFE8F5E0"/>
      </patternFill>
    </fill>
    <fill>
      <patternFill patternType="solid">
        <fgColor rgb="FFE5F7E5"/>
      </patternFill>
    </fill>
    <fill>
      <patternFill patternType="solid">
        <fgColor rgb="FFDDEFDD"/>
      </patternFill>
    </fill>
    <fill>
      <patternFill patternType="solid">
        <fgColor rgb="FF1565C0"/>
      </patternFill>
    </fill>
    <fill>
      <patternFill patternType="solid">
        <fgColor rgb="FFD6EEF7"/>
      </patternFill>
    </fill>
    <fill>
      <patternFill patternType="solid">
        <fgColor rgb="FFCEE6EF"/>
      </patternFill>
    </fill>
    <fill>
      <patternFill patternType="solid">
        <fgColor rgb="FFC62828"/>
      </patternFill>
    </fill>
    <fill>
      <patternFill patternType="solid">
        <fgColor rgb="FFFDE5E5"/>
      </patternFill>
    </fill>
    <fill>
      <patternFill patternType="solid">
        <fgColor rgb="FFF5DDDD"/>
      </patternFill>
    </fill>
    <fill>
      <patternFill patternType="solid">
        <fgColor rgb="FFE65100"/>
      </patternFill>
    </fill>
    <fill>
      <patternFill patternType="solid">
        <fgColor rgb="FFFFF0E0"/>
      </patternFill>
    </fill>
    <fill>
      <patternFill patternType="solid">
        <fgColor rgb="FFF7E8D8"/>
      </patternFill>
    </fill>
    <fill>
      <patternFill patternType="solid">
        <fgColor rgb="FF006064"/>
      </patternFill>
    </fill>
    <fill>
      <patternFill patternType="solid">
        <fgColor rgb="FFE0F7FA"/>
      </patternFill>
    </fill>
    <fill>
      <patternFill patternType="solid">
        <fgColor rgb="FFD8EFF2"/>
      </patternFill>
    </fill>
    <fill>
      <patternFill patternType="solid">
        <fgColor rgb="FFF57F17"/>
      </patternFill>
    </fill>
    <fill>
      <patternFill patternType="solid">
        <fgColor rgb="FFFFFBE6"/>
      </patternFill>
    </fill>
    <fill>
      <patternFill patternType="solid">
        <fgColor rgb="FFF7F3DE"/>
      </patternFill>
    </fill>
    <fill>
      <patternFill patternType="solid">
        <fgColor rgb="FFBF360C"/>
      </patternFill>
    </fill>
    <fill>
      <patternFill patternType="solid">
        <fgColor rgb="FFF7E8E0"/>
      </patternFill>
    </fill>
    <fill>
      <patternFill patternType="solid">
        <fgColor rgb="FF212121"/>
      </patternFill>
    </fill>
    <fill>
      <patternFill patternType="solid">
        <fgColor rgb="FF6A1B9A"/>
      </patternFill>
    </fill>
    <fill>
      <patternFill patternType="solid">
        <fgColor rgb="FFF5E6FF"/>
      </patternFill>
    </fill>
    <fill>
      <patternFill patternType="solid">
        <fgColor rgb="FFEDDEF7"/>
      </patternFill>
    </fill>
    <fill>
      <patternFill patternType="solid">
        <fgColor rgb="FF00695C"/>
      </patternFill>
    </fill>
    <fill>
      <patternFill patternType="solid">
        <fgColor rgb="FFE0F5F0"/>
      </patternFill>
    </fill>
    <fill>
      <patternFill patternType="solid">
        <fgColor rgb="FFD8EDE8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rgb="FFCCAA00"/>
      </left>
      <right style="medium">
        <color rgb="FFCCAA00"/>
      </right>
      <top style="medium">
        <color rgb="FFCCAA00"/>
      </top>
      <bottom style="medium">
        <color rgb="FFCCAA00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4" borderId="0" xfId="0" applyFill="1"/>
    <xf numFmtId="0" fontId="2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7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13" fillId="9" borderId="1" xfId="0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45" fontId="21" fillId="18" borderId="1" xfId="0" applyNumberFormat="1" applyFont="1" applyFill="1" applyBorder="1" applyAlignment="1">
      <alignment horizontal="center" vertical="center"/>
    </xf>
    <xf numFmtId="0" fontId="0" fillId="14" borderId="1" xfId="0" applyFill="1" applyBorder="1"/>
    <xf numFmtId="0" fontId="13" fillId="14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left" vertical="center"/>
    </xf>
    <xf numFmtId="0" fontId="16" fillId="20" borderId="1" xfId="0" applyFont="1" applyFill="1" applyBorder="1" applyAlignment="1">
      <alignment horizontal="left" vertical="center"/>
    </xf>
    <xf numFmtId="0" fontId="17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>
      <alignment horizontal="left" vertical="center"/>
    </xf>
    <xf numFmtId="0" fontId="16" fillId="21" borderId="1" xfId="0" applyFont="1" applyFill="1" applyBorder="1" applyAlignment="1">
      <alignment horizontal="left" vertical="center"/>
    </xf>
    <xf numFmtId="0" fontId="17" fillId="21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/>
    </xf>
    <xf numFmtId="0" fontId="15" fillId="22" borderId="1" xfId="0" applyFont="1" applyFill="1" applyBorder="1" applyAlignment="1">
      <alignment horizontal="left" vertical="center"/>
    </xf>
    <xf numFmtId="0" fontId="16" fillId="22" borderId="1" xfId="0" applyFont="1" applyFill="1" applyBorder="1" applyAlignment="1">
      <alignment horizontal="left" vertical="center"/>
    </xf>
    <xf numFmtId="0" fontId="17" fillId="22" borderId="1" xfId="0" applyFont="1" applyFill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15" fillId="24" borderId="1" xfId="0" applyFont="1" applyFill="1" applyBorder="1" applyAlignment="1">
      <alignment horizontal="left" vertical="center"/>
    </xf>
    <xf numFmtId="0" fontId="16" fillId="24" borderId="1" xfId="0" applyFont="1" applyFill="1" applyBorder="1" applyAlignment="1">
      <alignment horizontal="left" vertical="center"/>
    </xf>
    <xf numFmtId="0" fontId="17" fillId="24" borderId="1" xfId="0" applyFont="1" applyFill="1" applyBorder="1" applyAlignment="1">
      <alignment horizontal="center" vertical="center"/>
    </xf>
    <xf numFmtId="0" fontId="19" fillId="24" borderId="1" xfId="0" applyFont="1" applyFill="1" applyBorder="1" applyAlignment="1">
      <alignment horizontal="center" vertical="center"/>
    </xf>
    <xf numFmtId="0" fontId="14" fillId="25" borderId="1" xfId="0" applyFont="1" applyFill="1" applyBorder="1" applyAlignment="1">
      <alignment horizontal="center" vertical="center"/>
    </xf>
    <xf numFmtId="0" fontId="15" fillId="25" borderId="1" xfId="0" applyFont="1" applyFill="1" applyBorder="1" applyAlignment="1">
      <alignment horizontal="left" vertical="center"/>
    </xf>
    <xf numFmtId="0" fontId="16" fillId="25" borderId="1" xfId="0" applyFont="1" applyFill="1" applyBorder="1" applyAlignment="1">
      <alignment horizontal="left" vertical="center"/>
    </xf>
    <xf numFmtId="0" fontId="17" fillId="25" borderId="1" xfId="0" applyFont="1" applyFill="1" applyBorder="1" applyAlignment="1">
      <alignment horizontal="center" vertical="center"/>
    </xf>
    <xf numFmtId="0" fontId="19" fillId="25" borderId="1" xfId="0" applyFont="1" applyFill="1" applyBorder="1" applyAlignment="1">
      <alignment horizontal="center" vertical="center"/>
    </xf>
    <xf numFmtId="0" fontId="0" fillId="23" borderId="1" xfId="0" applyFill="1" applyBorder="1"/>
    <xf numFmtId="0" fontId="13" fillId="23" borderId="1" xfId="0" applyFont="1" applyFill="1" applyBorder="1" applyAlignment="1">
      <alignment horizontal="center" vertical="center"/>
    </xf>
    <xf numFmtId="0" fontId="14" fillId="27" borderId="1" xfId="0" applyFont="1" applyFill="1" applyBorder="1" applyAlignment="1">
      <alignment horizontal="center" vertical="center"/>
    </xf>
    <xf numFmtId="0" fontId="15" fillId="27" borderId="1" xfId="0" applyFont="1" applyFill="1" applyBorder="1" applyAlignment="1">
      <alignment horizontal="left" vertical="center"/>
    </xf>
    <xf numFmtId="0" fontId="16" fillId="27" borderId="1" xfId="0" applyFont="1" applyFill="1" applyBorder="1" applyAlignment="1">
      <alignment horizontal="left" vertical="center"/>
    </xf>
    <xf numFmtId="0" fontId="17" fillId="27" borderId="1" xfId="0" applyFont="1" applyFill="1" applyBorder="1" applyAlignment="1">
      <alignment horizontal="center" vertical="center"/>
    </xf>
    <xf numFmtId="0" fontId="19" fillId="27" borderId="1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left" vertical="center"/>
    </xf>
    <xf numFmtId="0" fontId="16" fillId="28" borderId="1" xfId="0" applyFont="1" applyFill="1" applyBorder="1" applyAlignment="1">
      <alignment horizontal="left" vertical="center"/>
    </xf>
    <xf numFmtId="0" fontId="17" fillId="28" borderId="1" xfId="0" applyFont="1" applyFill="1" applyBorder="1" applyAlignment="1">
      <alignment horizontal="center" vertical="center"/>
    </xf>
    <xf numFmtId="0" fontId="19" fillId="28" borderId="1" xfId="0" applyFont="1" applyFill="1" applyBorder="1" applyAlignment="1">
      <alignment horizontal="center" vertical="center"/>
    </xf>
    <xf numFmtId="0" fontId="0" fillId="26" borderId="1" xfId="0" applyFill="1" applyBorder="1"/>
    <xf numFmtId="0" fontId="13" fillId="26" borderId="1" xfId="0" applyFont="1" applyFill="1" applyBorder="1" applyAlignment="1">
      <alignment horizontal="center" vertical="center"/>
    </xf>
    <xf numFmtId="0" fontId="14" fillId="30" borderId="1" xfId="0" applyFont="1" applyFill="1" applyBorder="1" applyAlignment="1">
      <alignment horizontal="center" vertical="center"/>
    </xf>
    <xf numFmtId="0" fontId="15" fillId="30" borderId="1" xfId="0" applyFont="1" applyFill="1" applyBorder="1" applyAlignment="1">
      <alignment horizontal="left" vertical="center"/>
    </xf>
    <xf numFmtId="0" fontId="16" fillId="30" borderId="1" xfId="0" applyFont="1" applyFill="1" applyBorder="1" applyAlignment="1">
      <alignment horizontal="left" vertical="center"/>
    </xf>
    <xf numFmtId="0" fontId="17" fillId="30" borderId="1" xfId="0" applyFont="1" applyFill="1" applyBorder="1" applyAlignment="1">
      <alignment horizontal="center" vertical="center"/>
    </xf>
    <xf numFmtId="0" fontId="19" fillId="30" borderId="1" xfId="0" applyFont="1" applyFill="1" applyBorder="1" applyAlignment="1">
      <alignment horizontal="center" vertical="center"/>
    </xf>
    <xf numFmtId="0" fontId="14" fillId="31" borderId="1" xfId="0" applyFont="1" applyFill="1" applyBorder="1" applyAlignment="1">
      <alignment horizontal="center" vertical="center"/>
    </xf>
    <xf numFmtId="0" fontId="15" fillId="31" borderId="1" xfId="0" applyFont="1" applyFill="1" applyBorder="1" applyAlignment="1">
      <alignment horizontal="left" vertical="center"/>
    </xf>
    <xf numFmtId="0" fontId="16" fillId="31" borderId="1" xfId="0" applyFont="1" applyFill="1" applyBorder="1" applyAlignment="1">
      <alignment horizontal="left" vertical="center"/>
    </xf>
    <xf numFmtId="0" fontId="17" fillId="31" borderId="1" xfId="0" applyFont="1" applyFill="1" applyBorder="1" applyAlignment="1">
      <alignment horizontal="center" vertical="center"/>
    </xf>
    <xf numFmtId="0" fontId="19" fillId="31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13" fillId="29" borderId="1" xfId="0" applyFont="1" applyFill="1" applyBorder="1" applyAlignment="1">
      <alignment horizontal="center" vertical="center"/>
    </xf>
    <xf numFmtId="0" fontId="14" fillId="33" borderId="1" xfId="0" applyFont="1" applyFill="1" applyBorder="1" applyAlignment="1">
      <alignment horizontal="center" vertical="center"/>
    </xf>
    <xf numFmtId="0" fontId="15" fillId="33" borderId="1" xfId="0" applyFont="1" applyFill="1" applyBorder="1" applyAlignment="1">
      <alignment horizontal="left" vertical="center"/>
    </xf>
    <xf numFmtId="0" fontId="16" fillId="33" borderId="1" xfId="0" applyFont="1" applyFill="1" applyBorder="1" applyAlignment="1">
      <alignment horizontal="left" vertical="center"/>
    </xf>
    <xf numFmtId="0" fontId="17" fillId="33" borderId="1" xfId="0" applyFont="1" applyFill="1" applyBorder="1" applyAlignment="1">
      <alignment horizontal="center" vertical="center"/>
    </xf>
    <xf numFmtId="0" fontId="19" fillId="33" borderId="1" xfId="0" applyFont="1" applyFill="1" applyBorder="1" applyAlignment="1">
      <alignment horizontal="center" vertical="center"/>
    </xf>
    <xf numFmtId="0" fontId="14" fillId="34" borderId="1" xfId="0" applyFont="1" applyFill="1" applyBorder="1" applyAlignment="1">
      <alignment horizontal="center" vertical="center"/>
    </xf>
    <xf numFmtId="0" fontId="15" fillId="34" borderId="1" xfId="0" applyFont="1" applyFill="1" applyBorder="1" applyAlignment="1">
      <alignment horizontal="left" vertical="center"/>
    </xf>
    <xf numFmtId="0" fontId="16" fillId="34" borderId="1" xfId="0" applyFont="1" applyFill="1" applyBorder="1" applyAlignment="1">
      <alignment horizontal="left" vertical="center"/>
    </xf>
    <xf numFmtId="0" fontId="17" fillId="34" borderId="1" xfId="0" applyFont="1" applyFill="1" applyBorder="1" applyAlignment="1">
      <alignment horizontal="center" vertical="center"/>
    </xf>
    <xf numFmtId="0" fontId="19" fillId="34" borderId="1" xfId="0" applyFont="1" applyFill="1" applyBorder="1" applyAlignment="1">
      <alignment horizontal="center" vertical="center"/>
    </xf>
    <xf numFmtId="0" fontId="0" fillId="32" borderId="1" xfId="0" applyFill="1" applyBorder="1"/>
    <xf numFmtId="0" fontId="13" fillId="32" borderId="1" xfId="0" applyFont="1" applyFill="1" applyBorder="1" applyAlignment="1">
      <alignment horizontal="center" vertical="center"/>
    </xf>
    <xf numFmtId="0" fontId="14" fillId="36" borderId="1" xfId="0" applyFont="1" applyFill="1" applyBorder="1" applyAlignment="1">
      <alignment horizontal="center" vertical="center"/>
    </xf>
    <xf numFmtId="0" fontId="15" fillId="36" borderId="1" xfId="0" applyFont="1" applyFill="1" applyBorder="1" applyAlignment="1">
      <alignment horizontal="left" vertical="center"/>
    </xf>
    <xf numFmtId="0" fontId="16" fillId="36" borderId="1" xfId="0" applyFont="1" applyFill="1" applyBorder="1" applyAlignment="1">
      <alignment horizontal="left" vertical="center"/>
    </xf>
    <xf numFmtId="0" fontId="17" fillId="36" borderId="1" xfId="0" applyFont="1" applyFill="1" applyBorder="1" applyAlignment="1">
      <alignment horizontal="center" vertical="center"/>
    </xf>
    <xf numFmtId="0" fontId="19" fillId="36" borderId="1" xfId="0" applyFont="1" applyFill="1" applyBorder="1" applyAlignment="1">
      <alignment horizontal="center" vertical="center"/>
    </xf>
    <xf numFmtId="0" fontId="14" fillId="37" borderId="1" xfId="0" applyFont="1" applyFill="1" applyBorder="1" applyAlignment="1">
      <alignment horizontal="center" vertical="center"/>
    </xf>
    <xf numFmtId="0" fontId="15" fillId="37" borderId="1" xfId="0" applyFont="1" applyFill="1" applyBorder="1" applyAlignment="1">
      <alignment horizontal="left" vertical="center"/>
    </xf>
    <xf numFmtId="0" fontId="16" fillId="37" borderId="1" xfId="0" applyFont="1" applyFill="1" applyBorder="1" applyAlignment="1">
      <alignment horizontal="left" vertical="center"/>
    </xf>
    <xf numFmtId="0" fontId="17" fillId="37" borderId="1" xfId="0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0" fontId="0" fillId="35" borderId="1" xfId="0" applyFill="1" applyBorder="1"/>
    <xf numFmtId="0" fontId="13" fillId="35" borderId="1" xfId="0" applyFont="1" applyFill="1" applyBorder="1" applyAlignment="1">
      <alignment horizontal="center" vertical="center"/>
    </xf>
    <xf numFmtId="0" fontId="14" fillId="39" borderId="1" xfId="0" applyFont="1" applyFill="1" applyBorder="1" applyAlignment="1">
      <alignment horizontal="center" vertical="center"/>
    </xf>
    <xf numFmtId="0" fontId="15" fillId="39" borderId="1" xfId="0" applyFont="1" applyFill="1" applyBorder="1" applyAlignment="1">
      <alignment horizontal="left" vertical="center"/>
    </xf>
    <xf numFmtId="0" fontId="16" fillId="39" borderId="1" xfId="0" applyFont="1" applyFill="1" applyBorder="1" applyAlignment="1">
      <alignment horizontal="left" vertical="center"/>
    </xf>
    <xf numFmtId="0" fontId="17" fillId="39" borderId="1" xfId="0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left" vertical="center"/>
    </xf>
    <xf numFmtId="0" fontId="16" fillId="19" borderId="1" xfId="0" applyFont="1" applyFill="1" applyBorder="1" applyAlignment="1">
      <alignment horizontal="left" vertical="center"/>
    </xf>
    <xf numFmtId="0" fontId="17" fillId="19" borderId="1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/>
    </xf>
    <xf numFmtId="0" fontId="0" fillId="38" borderId="1" xfId="0" applyFill="1" applyBorder="1"/>
    <xf numFmtId="0" fontId="13" fillId="38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4" fillId="42" borderId="1" xfId="0" applyFont="1" applyFill="1" applyBorder="1" applyAlignment="1">
      <alignment horizontal="center" vertical="center"/>
    </xf>
    <xf numFmtId="0" fontId="15" fillId="42" borderId="1" xfId="0" applyFont="1" applyFill="1" applyBorder="1" applyAlignment="1">
      <alignment horizontal="left" vertical="center"/>
    </xf>
    <xf numFmtId="0" fontId="16" fillId="42" borderId="1" xfId="0" applyFont="1" applyFill="1" applyBorder="1" applyAlignment="1">
      <alignment horizontal="left" vertical="center"/>
    </xf>
    <xf numFmtId="0" fontId="17" fillId="42" borderId="1" xfId="0" applyFont="1" applyFill="1" applyBorder="1" applyAlignment="1">
      <alignment horizontal="center" vertical="center"/>
    </xf>
    <xf numFmtId="0" fontId="19" fillId="42" borderId="1" xfId="0" applyFont="1" applyFill="1" applyBorder="1" applyAlignment="1">
      <alignment horizontal="center" vertical="center"/>
    </xf>
    <xf numFmtId="0" fontId="14" fillId="43" borderId="1" xfId="0" applyFont="1" applyFill="1" applyBorder="1" applyAlignment="1">
      <alignment horizontal="center" vertical="center"/>
    </xf>
    <xf numFmtId="0" fontId="15" fillId="43" borderId="1" xfId="0" applyFont="1" applyFill="1" applyBorder="1" applyAlignment="1">
      <alignment horizontal="left" vertical="center"/>
    </xf>
    <xf numFmtId="0" fontId="16" fillId="43" borderId="1" xfId="0" applyFont="1" applyFill="1" applyBorder="1" applyAlignment="1">
      <alignment horizontal="left" vertical="center"/>
    </xf>
    <xf numFmtId="0" fontId="17" fillId="43" borderId="1" xfId="0" applyFont="1" applyFill="1" applyBorder="1" applyAlignment="1">
      <alignment horizontal="center" vertical="center"/>
    </xf>
    <xf numFmtId="0" fontId="19" fillId="43" borderId="1" xfId="0" applyFont="1" applyFill="1" applyBorder="1" applyAlignment="1">
      <alignment horizontal="center" vertical="center"/>
    </xf>
    <xf numFmtId="0" fontId="14" fillId="45" borderId="1" xfId="0" applyFont="1" applyFill="1" applyBorder="1" applyAlignment="1">
      <alignment horizontal="center" vertical="center"/>
    </xf>
    <xf numFmtId="0" fontId="15" fillId="45" borderId="1" xfId="0" applyFont="1" applyFill="1" applyBorder="1" applyAlignment="1">
      <alignment horizontal="left" vertical="center"/>
    </xf>
    <xf numFmtId="0" fontId="16" fillId="45" borderId="1" xfId="0" applyFont="1" applyFill="1" applyBorder="1" applyAlignment="1">
      <alignment horizontal="left" vertical="center"/>
    </xf>
    <xf numFmtId="0" fontId="17" fillId="45" borderId="1" xfId="0" applyFont="1" applyFill="1" applyBorder="1" applyAlignment="1">
      <alignment horizontal="center" vertical="center"/>
    </xf>
    <xf numFmtId="0" fontId="19" fillId="45" borderId="1" xfId="0" applyFont="1" applyFill="1" applyBorder="1" applyAlignment="1">
      <alignment horizontal="center" vertical="center"/>
    </xf>
    <xf numFmtId="0" fontId="0" fillId="40" borderId="1" xfId="0" applyFill="1" applyBorder="1"/>
    <xf numFmtId="0" fontId="13" fillId="40" borderId="1" xfId="0" applyFont="1" applyFill="1" applyBorder="1" applyAlignment="1">
      <alignment horizontal="center" vertical="center"/>
    </xf>
    <xf numFmtId="0" fontId="0" fillId="41" borderId="1" xfId="0" applyFill="1" applyBorder="1"/>
    <xf numFmtId="0" fontId="13" fillId="41" borderId="1" xfId="0" applyFont="1" applyFill="1" applyBorder="1" applyAlignment="1">
      <alignment horizontal="center" vertical="center"/>
    </xf>
    <xf numFmtId="0" fontId="0" fillId="44" borderId="1" xfId="0" applyFill="1" applyBorder="1"/>
    <xf numFmtId="0" fontId="13" fillId="44" borderId="1" xfId="0" applyFont="1" applyFill="1" applyBorder="1" applyAlignment="1">
      <alignment horizontal="center" vertical="center"/>
    </xf>
    <xf numFmtId="0" fontId="14" fillId="46" borderId="1" xfId="0" applyFont="1" applyFill="1" applyBorder="1" applyAlignment="1">
      <alignment horizontal="center" vertical="center"/>
    </xf>
    <xf numFmtId="0" fontId="15" fillId="46" borderId="1" xfId="0" applyFont="1" applyFill="1" applyBorder="1" applyAlignment="1">
      <alignment horizontal="left" vertical="center"/>
    </xf>
    <xf numFmtId="0" fontId="16" fillId="46" borderId="1" xfId="0" applyFont="1" applyFill="1" applyBorder="1" applyAlignment="1">
      <alignment horizontal="left" vertical="center"/>
    </xf>
    <xf numFmtId="0" fontId="17" fillId="46" borderId="1" xfId="0" applyFont="1" applyFill="1" applyBorder="1" applyAlignment="1">
      <alignment horizontal="center" vertical="center"/>
    </xf>
    <xf numFmtId="0" fontId="19" fillId="46" borderId="1" xfId="0" applyFont="1" applyFill="1" applyBorder="1" applyAlignment="1">
      <alignment horizontal="center" vertical="center"/>
    </xf>
    <xf numFmtId="164" fontId="18" fillId="11" borderId="2" xfId="0" applyNumberFormat="1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left" vertical="center"/>
    </xf>
    <xf numFmtId="0" fontId="27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164" fontId="29" fillId="11" borderId="2" xfId="0" applyNumberFormat="1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left" vertical="center"/>
    </xf>
    <xf numFmtId="0" fontId="27" fillId="42" borderId="1" xfId="0" applyFont="1" applyFill="1" applyBorder="1" applyAlignment="1">
      <alignment horizontal="left" vertical="center"/>
    </xf>
    <xf numFmtId="164" fontId="18" fillId="11" borderId="0" xfId="0" applyNumberFormat="1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41" borderId="0" xfId="0" applyFont="1" applyFill="1" applyAlignment="1">
      <alignment horizontal="left" vertical="center"/>
    </xf>
    <xf numFmtId="0" fontId="13" fillId="40" borderId="0" xfId="0" applyFont="1" applyFill="1" applyAlignment="1">
      <alignment horizontal="left" vertical="center"/>
    </xf>
    <xf numFmtId="0" fontId="0" fillId="42" borderId="1" xfId="0" applyFill="1" applyBorder="1"/>
    <xf numFmtId="0" fontId="0" fillId="45" borderId="1" xfId="0" applyFill="1" applyBorder="1"/>
    <xf numFmtId="0" fontId="11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0" fontId="13" fillId="44" borderId="0" xfId="0" applyFont="1" applyFill="1" applyAlignment="1">
      <alignment horizontal="left" vertical="center"/>
    </xf>
    <xf numFmtId="0" fontId="0" fillId="12" borderId="1" xfId="0" applyFill="1" applyBorder="1"/>
    <xf numFmtId="0" fontId="20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15" borderId="1" xfId="0" applyFill="1" applyBorder="1"/>
    <xf numFmtId="0" fontId="13" fillId="9" borderId="0" xfId="0" applyFont="1" applyFill="1" applyAlignment="1">
      <alignment horizontal="left" vertical="center"/>
    </xf>
    <xf numFmtId="0" fontId="0" fillId="10" borderId="1" xfId="0" applyFill="1" applyBorder="1"/>
    <xf numFmtId="0" fontId="13" fillId="14" borderId="0" xfId="0" applyFont="1" applyFill="1" applyAlignment="1">
      <alignment horizontal="left" vertical="center"/>
    </xf>
    <xf numFmtId="0" fontId="0" fillId="21" borderId="1" xfId="0" applyFill="1" applyBorder="1"/>
    <xf numFmtId="0" fontId="13" fillId="23" borderId="0" xfId="0" applyFont="1" applyFill="1" applyAlignment="1">
      <alignment horizontal="left" vertical="center"/>
    </xf>
    <xf numFmtId="0" fontId="0" fillId="24" borderId="1" xfId="0" applyFill="1" applyBorder="1"/>
    <xf numFmtId="0" fontId="13" fillId="26" borderId="0" xfId="0" applyFont="1" applyFill="1" applyAlignment="1">
      <alignment horizontal="left" vertical="center"/>
    </xf>
    <xf numFmtId="0" fontId="0" fillId="27" borderId="1" xfId="0" applyFill="1" applyBorder="1"/>
    <xf numFmtId="0" fontId="0" fillId="30" borderId="1" xfId="0" applyFill="1" applyBorder="1"/>
    <xf numFmtId="0" fontId="13" fillId="29" borderId="0" xfId="0" applyFont="1" applyFill="1" applyAlignment="1">
      <alignment horizontal="left" vertical="center"/>
    </xf>
    <xf numFmtId="0" fontId="0" fillId="33" borderId="1" xfId="0" applyFill="1" applyBorder="1"/>
    <xf numFmtId="0" fontId="13" fillId="32" borderId="0" xfId="0" applyFont="1" applyFill="1" applyAlignment="1">
      <alignment horizontal="left" vertical="center"/>
    </xf>
    <xf numFmtId="0" fontId="13" fillId="35" borderId="0" xfId="0" applyFont="1" applyFill="1" applyAlignment="1">
      <alignment horizontal="left" vertical="center"/>
    </xf>
    <xf numFmtId="0" fontId="0" fillId="36" borderId="1" xfId="0" applyFill="1" applyBorder="1"/>
    <xf numFmtId="0" fontId="0" fillId="19" borderId="1" xfId="0" applyFill="1" applyBorder="1"/>
    <xf numFmtId="0" fontId="13" fillId="3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opLeftCell="A6" workbookViewId="0">
      <selection activeCell="B13" sqref="B13"/>
    </sheetView>
  </sheetViews>
  <sheetFormatPr defaultRowHeight="14.5" x14ac:dyDescent="0.35"/>
  <cols>
    <col min="1" max="1" width="5" customWidth="1"/>
    <col min="2" max="2" width="34" customWidth="1"/>
    <col min="3" max="3" width="14" customWidth="1"/>
    <col min="4" max="5" width="12" customWidth="1"/>
    <col min="6" max="8" width="20" customWidth="1"/>
  </cols>
  <sheetData>
    <row r="1" spans="1:8" ht="40" customHeight="1" x14ac:dyDescent="0.35">
      <c r="A1" s="192" t="s">
        <v>0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90" t="s">
        <v>1</v>
      </c>
      <c r="B2" s="179"/>
      <c r="C2" s="179"/>
      <c r="D2" s="179"/>
      <c r="E2" s="179"/>
      <c r="F2" s="179"/>
      <c r="G2" s="179"/>
      <c r="H2" s="179"/>
    </row>
    <row r="3" spans="1:8" ht="6" customHeight="1" x14ac:dyDescent="0.35">
      <c r="A3" s="1"/>
      <c r="B3" s="1"/>
      <c r="C3" s="1"/>
      <c r="D3" s="1"/>
      <c r="E3" s="1"/>
      <c r="F3" s="1"/>
      <c r="G3" s="1"/>
      <c r="H3" s="1"/>
    </row>
    <row r="4" spans="1:8" ht="26" customHeigh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22" customHeight="1" x14ac:dyDescent="0.35">
      <c r="A5" s="3">
        <v>1</v>
      </c>
      <c r="B5" s="4" t="s">
        <v>10</v>
      </c>
      <c r="C5" s="5" t="s">
        <v>11</v>
      </c>
      <c r="D5" s="6" t="s">
        <v>12</v>
      </c>
      <c r="E5" s="7">
        <v>7</v>
      </c>
      <c r="F5" s="8" t="s">
        <v>13</v>
      </c>
      <c r="G5" s="8"/>
      <c r="H5" s="8"/>
    </row>
    <row r="6" spans="1:8" ht="22" customHeight="1" x14ac:dyDescent="0.35">
      <c r="A6" s="3">
        <v>2</v>
      </c>
      <c r="B6" s="4" t="s">
        <v>14</v>
      </c>
      <c r="C6" s="5" t="s">
        <v>11</v>
      </c>
      <c r="D6" s="6" t="s">
        <v>15</v>
      </c>
      <c r="E6" s="7">
        <v>14</v>
      </c>
      <c r="F6" s="8" t="s">
        <v>13</v>
      </c>
      <c r="G6" s="8"/>
      <c r="H6" s="8"/>
    </row>
    <row r="7" spans="1:8" ht="22" customHeight="1" x14ac:dyDescent="0.35">
      <c r="A7" s="3">
        <v>3</v>
      </c>
      <c r="B7" s="4" t="s">
        <v>16</v>
      </c>
      <c r="C7" s="5" t="s">
        <v>11</v>
      </c>
      <c r="D7" s="6" t="s">
        <v>17</v>
      </c>
      <c r="E7" s="7">
        <v>12</v>
      </c>
      <c r="F7" s="8" t="s">
        <v>13</v>
      </c>
      <c r="G7" s="8"/>
      <c r="H7" s="8"/>
    </row>
    <row r="8" spans="1:8" ht="22" customHeight="1" x14ac:dyDescent="0.35">
      <c r="A8" s="3">
        <v>4</v>
      </c>
      <c r="B8" s="4" t="s">
        <v>18</v>
      </c>
      <c r="C8" s="5" t="s">
        <v>11</v>
      </c>
      <c r="D8" s="6" t="s">
        <v>19</v>
      </c>
      <c r="E8" s="7">
        <v>14</v>
      </c>
      <c r="F8" s="8" t="s">
        <v>13</v>
      </c>
      <c r="G8" s="8"/>
      <c r="H8" s="8"/>
    </row>
    <row r="9" spans="1:8" ht="22" customHeight="1" x14ac:dyDescent="0.35">
      <c r="A9" s="3">
        <v>5</v>
      </c>
      <c r="B9" s="4" t="s">
        <v>20</v>
      </c>
      <c r="C9" s="5" t="s">
        <v>11</v>
      </c>
      <c r="D9" s="6" t="s">
        <v>21</v>
      </c>
      <c r="E9" s="7">
        <v>11</v>
      </c>
      <c r="F9" s="8" t="s">
        <v>13</v>
      </c>
      <c r="G9" s="8"/>
      <c r="H9" s="8"/>
    </row>
    <row r="10" spans="1:8" ht="22" customHeight="1" x14ac:dyDescent="0.35">
      <c r="A10" s="3">
        <v>6</v>
      </c>
      <c r="B10" s="4" t="s">
        <v>22</v>
      </c>
      <c r="C10" s="5" t="s">
        <v>11</v>
      </c>
      <c r="D10" s="6" t="s">
        <v>23</v>
      </c>
      <c r="E10" s="7">
        <v>12</v>
      </c>
      <c r="F10" s="8" t="s">
        <v>13</v>
      </c>
      <c r="G10" s="8"/>
      <c r="H10" s="8"/>
    </row>
    <row r="11" spans="1:8" ht="22" customHeight="1" x14ac:dyDescent="0.35">
      <c r="A11" s="3">
        <v>7</v>
      </c>
      <c r="B11" s="4" t="s">
        <v>24</v>
      </c>
      <c r="C11" s="5" t="s">
        <v>11</v>
      </c>
      <c r="D11" s="6" t="s">
        <v>25</v>
      </c>
      <c r="E11" s="7">
        <v>14</v>
      </c>
      <c r="F11" s="8" t="s">
        <v>13</v>
      </c>
      <c r="G11" s="8"/>
      <c r="H11" s="8"/>
    </row>
    <row r="12" spans="1:8" ht="22" customHeight="1" x14ac:dyDescent="0.35">
      <c r="A12" s="3">
        <v>8</v>
      </c>
      <c r="B12" s="4" t="s">
        <v>26</v>
      </c>
      <c r="C12" s="5" t="s">
        <v>11</v>
      </c>
      <c r="D12" s="6" t="s">
        <v>27</v>
      </c>
      <c r="E12" s="7">
        <v>15</v>
      </c>
      <c r="F12" s="8" t="s">
        <v>13</v>
      </c>
      <c r="G12" s="8"/>
      <c r="H12" s="8"/>
    </row>
    <row r="13" spans="1:8" ht="22" customHeight="1" x14ac:dyDescent="0.35">
      <c r="A13" s="3">
        <v>9</v>
      </c>
      <c r="B13" s="4" t="s">
        <v>28</v>
      </c>
      <c r="C13" s="5" t="s">
        <v>11</v>
      </c>
      <c r="D13" s="6" t="s">
        <v>29</v>
      </c>
      <c r="E13" s="7">
        <v>7</v>
      </c>
      <c r="F13" s="8" t="s">
        <v>13</v>
      </c>
      <c r="G13" s="8"/>
      <c r="H13" s="8"/>
    </row>
    <row r="14" spans="1:8" ht="22" customHeight="1" x14ac:dyDescent="0.35">
      <c r="A14" s="9">
        <v>10</v>
      </c>
      <c r="B14" s="10" t="s">
        <v>30</v>
      </c>
      <c r="C14" s="11" t="s">
        <v>31</v>
      </c>
      <c r="D14" s="12" t="s">
        <v>32</v>
      </c>
      <c r="E14" s="13">
        <v>10</v>
      </c>
      <c r="F14" s="14" t="s">
        <v>13</v>
      </c>
      <c r="G14" s="14"/>
      <c r="H14" s="14"/>
    </row>
    <row r="15" spans="1:8" ht="22" customHeight="1" x14ac:dyDescent="0.35">
      <c r="A15" s="9">
        <v>11</v>
      </c>
      <c r="B15" s="10" t="s">
        <v>33</v>
      </c>
      <c r="C15" s="11" t="s">
        <v>31</v>
      </c>
      <c r="D15" s="12" t="s">
        <v>34</v>
      </c>
      <c r="E15" s="13">
        <v>13</v>
      </c>
      <c r="F15" s="14" t="s">
        <v>13</v>
      </c>
      <c r="G15" s="14"/>
      <c r="H15" s="14"/>
    </row>
    <row r="16" spans="1:8" ht="22" customHeight="1" x14ac:dyDescent="0.35">
      <c r="A16" s="9">
        <v>12</v>
      </c>
      <c r="B16" s="10" t="s">
        <v>35</v>
      </c>
      <c r="C16" s="11" t="s">
        <v>31</v>
      </c>
      <c r="D16" s="12" t="s">
        <v>36</v>
      </c>
      <c r="E16" s="13">
        <v>16</v>
      </c>
      <c r="F16" s="14" t="s">
        <v>13</v>
      </c>
      <c r="G16" s="14"/>
      <c r="H16" s="14"/>
    </row>
    <row r="17" spans="1:8" ht="22" customHeight="1" x14ac:dyDescent="0.35">
      <c r="A17" s="9">
        <v>13</v>
      </c>
      <c r="B17" s="10" t="s">
        <v>37</v>
      </c>
      <c r="C17" s="11" t="s">
        <v>31</v>
      </c>
      <c r="D17" s="12" t="s">
        <v>38</v>
      </c>
      <c r="E17" s="13">
        <v>8</v>
      </c>
      <c r="F17" s="14" t="s">
        <v>13</v>
      </c>
      <c r="G17" s="14"/>
      <c r="H17" s="14"/>
    </row>
    <row r="18" spans="1:8" ht="22" customHeight="1" x14ac:dyDescent="0.35">
      <c r="A18" s="191" t="s">
        <v>39</v>
      </c>
      <c r="B18" s="179"/>
      <c r="C18" s="179"/>
      <c r="D18" s="179"/>
      <c r="E18" s="179"/>
      <c r="F18" s="15"/>
      <c r="G18" s="15"/>
      <c r="H18" s="15"/>
    </row>
    <row r="20" spans="1:8" ht="36" customHeight="1" x14ac:dyDescent="0.35">
      <c r="A20" s="189" t="s">
        <v>40</v>
      </c>
      <c r="B20" s="179"/>
      <c r="C20" s="179"/>
      <c r="D20" s="179"/>
      <c r="E20" s="179"/>
      <c r="F20" s="179"/>
      <c r="G20" s="179"/>
      <c r="H20" s="179"/>
    </row>
  </sheetData>
  <mergeCells count="4">
    <mergeCell ref="A20:H20"/>
    <mergeCell ref="A2:H2"/>
    <mergeCell ref="A18:E18"/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6"/>
  <sheetViews>
    <sheetView showGridLines="0" workbookViewId="0">
      <pane ySplit="5" topLeftCell="A6" activePane="bottomLeft" state="frozen"/>
      <selection pane="bottomLeft" activeCell="J10" sqref="J10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219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220</v>
      </c>
      <c r="D2" s="179"/>
      <c r="E2" s="184" t="s">
        <v>44</v>
      </c>
      <c r="F2" s="179"/>
      <c r="G2" s="184" t="s">
        <v>221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5" t="s">
        <v>222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99">
        <v>96</v>
      </c>
      <c r="B7" s="100" t="s">
        <v>226</v>
      </c>
      <c r="C7" s="101" t="s">
        <v>59</v>
      </c>
      <c r="D7" s="102" t="s">
        <v>225</v>
      </c>
      <c r="E7" s="166">
        <v>5.8072916666666663E-3</v>
      </c>
      <c r="F7" s="21">
        <f>IF(E7="","",RANK(E7,E6:E7,1))</f>
        <v>1</v>
      </c>
      <c r="G7" s="21" t="str">
        <f>IF(F7="","",IF(F7=1,"🥇 Gold",IF(F7=2,"🥈 Silver",IF(F7=3,"🥉 Bronze",""))))</f>
        <v>🥇 Gold</v>
      </c>
      <c r="H7" s="103"/>
    </row>
    <row r="8" spans="1:8" ht="20" customHeight="1" x14ac:dyDescent="0.35">
      <c r="A8" s="99">
        <v>95</v>
      </c>
      <c r="B8" s="100" t="s">
        <v>223</v>
      </c>
      <c r="C8" s="101" t="s">
        <v>224</v>
      </c>
      <c r="D8" s="102" t="s">
        <v>225</v>
      </c>
      <c r="E8" s="166">
        <v>6.7723379629629626E-3</v>
      </c>
      <c r="F8" s="21">
        <v>2</v>
      </c>
      <c r="G8" s="21" t="str">
        <f>IF(F8="","",IF(F8=1,"🥇 Gold",IF(F8=2,"🥈 Silver",IF(F8=3,"🥉 Bronze",""))))</f>
        <v>🥈 Silver</v>
      </c>
      <c r="H8" s="103"/>
    </row>
    <row r="9" spans="1:8" ht="16" customHeight="1" x14ac:dyDescent="0.35">
      <c r="A9" s="205" t="s">
        <v>227</v>
      </c>
      <c r="B9" s="179"/>
      <c r="C9" s="179"/>
      <c r="D9" s="179"/>
      <c r="E9" s="179"/>
      <c r="F9" s="179"/>
      <c r="G9" s="179"/>
      <c r="H9" s="179"/>
    </row>
    <row r="10" spans="1:8" ht="20" customHeight="1" x14ac:dyDescent="0.35">
      <c r="A10" s="104">
        <v>97</v>
      </c>
      <c r="B10" s="105" t="s">
        <v>228</v>
      </c>
      <c r="C10" s="106" t="s">
        <v>59</v>
      </c>
      <c r="D10" s="107" t="s">
        <v>229</v>
      </c>
      <c r="E10" s="166">
        <v>4.8575231481481481E-3</v>
      </c>
      <c r="F10" s="21">
        <f>IF(E10="","",RANK(E10,E10:E10,1))</f>
        <v>1</v>
      </c>
      <c r="G10" s="21" t="str">
        <f>IF(F10="","",IF(F10=1,"🥇 Gold",IF(F10=2,"🥈 Silver",IF(F10=3,"🥉 Bronze",""))))</f>
        <v>🥇 Gold</v>
      </c>
      <c r="H10" s="108"/>
    </row>
    <row r="11" spans="1:8" ht="16" customHeight="1" x14ac:dyDescent="0.35">
      <c r="A11" s="205" t="s">
        <v>230</v>
      </c>
      <c r="B11" s="179"/>
      <c r="C11" s="179"/>
      <c r="D11" s="179"/>
      <c r="E11" s="179"/>
      <c r="F11" s="179"/>
      <c r="G11" s="179"/>
      <c r="H11" s="179"/>
    </row>
    <row r="12" spans="1:8" ht="20" customHeight="1" x14ac:dyDescent="0.35">
      <c r="A12" s="104">
        <v>98</v>
      </c>
      <c r="B12" s="105" t="s">
        <v>231</v>
      </c>
      <c r="C12" s="106" t="s">
        <v>59</v>
      </c>
      <c r="D12" s="107" t="s">
        <v>232</v>
      </c>
      <c r="E12" s="166">
        <v>9.0856481481481483E-3</v>
      </c>
      <c r="F12" s="21">
        <f>IF(E12="","",RANK(E12,E12:E12,1))</f>
        <v>1</v>
      </c>
      <c r="G12" s="21" t="str">
        <f>IF(F12="","",IF(F12=1,"🥇 Gold",IF(F12=2,"🥈 Silver",IF(F12=3,"🥉 Bronze",""))))</f>
        <v>🥇 Gold</v>
      </c>
      <c r="H12" s="108"/>
    </row>
    <row r="13" spans="1:8" ht="16" customHeight="1" x14ac:dyDescent="0.35">
      <c r="A13" s="205" t="s">
        <v>233</v>
      </c>
      <c r="B13" s="179"/>
      <c r="C13" s="179"/>
      <c r="D13" s="179"/>
      <c r="E13" s="179"/>
      <c r="F13" s="179"/>
      <c r="G13" s="179"/>
      <c r="H13" s="179"/>
    </row>
    <row r="14" spans="1:8" ht="20" customHeight="1" x14ac:dyDescent="0.35">
      <c r="A14" s="104">
        <v>99</v>
      </c>
      <c r="B14" s="105" t="s">
        <v>234</v>
      </c>
      <c r="C14" s="106" t="s">
        <v>59</v>
      </c>
      <c r="D14" s="107" t="s">
        <v>235</v>
      </c>
      <c r="E14" s="166">
        <v>4.725E-3</v>
      </c>
      <c r="F14" s="21">
        <f>IF(E14="","",RANK(E14,E14:E14,1))</f>
        <v>1</v>
      </c>
      <c r="G14" s="21" t="str">
        <f>IF(F14="","",IF(F14=1,"🥇 Gold",IF(F14=2,"🥈 Silver",IF(F14=3,"🥉 Bronze",""))))</f>
        <v>🥇 Gold</v>
      </c>
      <c r="H14" s="108"/>
    </row>
    <row r="15" spans="1:8" ht="16" customHeight="1" x14ac:dyDescent="0.35">
      <c r="A15" s="205" t="s">
        <v>236</v>
      </c>
      <c r="B15" s="179"/>
      <c r="C15" s="179"/>
      <c r="D15" s="179"/>
      <c r="E15" s="179"/>
      <c r="F15" s="179"/>
      <c r="G15" s="179"/>
      <c r="H15" s="179"/>
    </row>
    <row r="16" spans="1:8" ht="20" customHeight="1" x14ac:dyDescent="0.35">
      <c r="A16" s="104">
        <v>100</v>
      </c>
      <c r="B16" s="105" t="s">
        <v>237</v>
      </c>
      <c r="C16" s="106" t="s">
        <v>59</v>
      </c>
      <c r="D16" s="107" t="s">
        <v>238</v>
      </c>
      <c r="E16" s="166">
        <v>3.8270833333333338E-3</v>
      </c>
      <c r="F16" s="21">
        <f>IF(E16="","",RANK(E16,E16:E17,1))</f>
        <v>1</v>
      </c>
      <c r="G16" s="21" t="str">
        <f>IF(F16="","",IF(F16=1,"🥇 Gold",IF(F16=2,"🥈 Silver",IF(F16=3,"🥉 Bronze",""))))</f>
        <v>🥇 Gold</v>
      </c>
      <c r="H16" s="108"/>
    </row>
    <row r="17" spans="1:8" ht="20" customHeight="1" x14ac:dyDescent="0.35">
      <c r="A17" s="104">
        <v>101</v>
      </c>
      <c r="B17" s="105" t="s">
        <v>239</v>
      </c>
      <c r="C17" s="106" t="s">
        <v>59</v>
      </c>
      <c r="D17" s="107" t="s">
        <v>238</v>
      </c>
      <c r="E17" s="166">
        <v>4.1253472222222221E-3</v>
      </c>
      <c r="F17" s="21">
        <f>IF(E17="","",RANK(E17,E16:E17,1))</f>
        <v>2</v>
      </c>
      <c r="G17" s="21" t="str">
        <f>IF(F17="","",IF(F17=1,"🥇 Gold",IF(F17=2,"🥈 Silver",IF(F17=3,"🥉 Bronze",""))))</f>
        <v>🥈 Silver</v>
      </c>
      <c r="H17" s="108"/>
    </row>
    <row r="19" spans="1:8" ht="5" customHeight="1" x14ac:dyDescent="0.35">
      <c r="A19" s="1"/>
      <c r="B19" s="1"/>
      <c r="C19" s="1"/>
      <c r="D19" s="1"/>
      <c r="E19" s="1"/>
      <c r="F19" s="1"/>
      <c r="G19" s="1"/>
      <c r="H19" s="1"/>
    </row>
    <row r="20" spans="1:8" ht="22" customHeight="1" x14ac:dyDescent="0.35">
      <c r="A20" s="188" t="s">
        <v>240</v>
      </c>
      <c r="B20" s="179"/>
      <c r="C20" s="179"/>
      <c r="D20" s="179"/>
      <c r="E20" s="179"/>
      <c r="F20" s="179"/>
      <c r="G20" s="179"/>
      <c r="H20" s="179"/>
    </row>
    <row r="21" spans="1:8" ht="18" customHeight="1" x14ac:dyDescent="0.35">
      <c r="A21" s="38"/>
      <c r="B21" s="38" t="s">
        <v>48</v>
      </c>
      <c r="C21" s="38" t="s">
        <v>7</v>
      </c>
      <c r="D21" s="38" t="s">
        <v>8</v>
      </c>
      <c r="E21" s="38" t="s">
        <v>9</v>
      </c>
      <c r="F21" s="38" t="s">
        <v>73</v>
      </c>
      <c r="G21" s="38" t="s">
        <v>74</v>
      </c>
      <c r="H21" s="38"/>
    </row>
    <row r="22" spans="1:8" ht="20" customHeight="1" x14ac:dyDescent="0.35">
      <c r="A22" s="109"/>
      <c r="B22" s="110" t="s">
        <v>225</v>
      </c>
      <c r="C22" s="41" t="str">
        <f>IFERROR(INDEX(B7:B8,MATCH(MIN(E7:E8),E7:E8,0)),"-")</f>
        <v>Rachel Massey</v>
      </c>
      <c r="D22" s="42" t="str">
        <f>IFERROR(INDEX(B7:B8,MATCH(SMALL(E7:E8,2),E7:E8,0)),"-")</f>
        <v>Neil Dewar</v>
      </c>
      <c r="E22" s="43" t="str">
        <f>IFERROR(INDEX(B7:B8,MATCH(SMALL(E7:E8,3),E7:E8,0)),"-")</f>
        <v>-</v>
      </c>
      <c r="F22" s="44" t="str">
        <f>IFERROR(INDEX(C7:C8,MATCH(MIN(E7:E8),E7:E8,0)),"-")</f>
        <v>North West Pentathlon Hub</v>
      </c>
      <c r="G22" s="45">
        <f>IFERROR(MIN(E7:E8),"-")</f>
        <v>5.8072916666666663E-3</v>
      </c>
      <c r="H22" s="204"/>
    </row>
    <row r="23" spans="1:8" ht="20" customHeight="1" x14ac:dyDescent="0.35">
      <c r="A23" s="109"/>
      <c r="B23" s="110" t="s">
        <v>229</v>
      </c>
      <c r="C23" s="41" t="str">
        <f>IFERROR(INDEX(B10:B10,MATCH(MIN(E10:E10),E10:E10,0)),"-")</f>
        <v>Rio Boothe</v>
      </c>
      <c r="D23" s="42" t="str">
        <f>IFERROR(INDEX(B10:B10,MATCH(SMALL(E10:E10,2),E10:E10,0)),"-")</f>
        <v>-</v>
      </c>
      <c r="E23" s="43" t="str">
        <f>IFERROR(INDEX(B10:B10,MATCH(SMALL(E10:E10,3),E10:E10,0)),"-")</f>
        <v>-</v>
      </c>
      <c r="F23" s="44" t="str">
        <f>IFERROR(INDEX(C10:C10,MATCH(MIN(E10:E10),E10:E10,0)),"-")</f>
        <v>North West Pentathlon Hub</v>
      </c>
      <c r="G23" s="45">
        <f>IFERROR(MIN(E10:E10),"-")</f>
        <v>4.8575231481481481E-3</v>
      </c>
      <c r="H23" s="204"/>
    </row>
    <row r="24" spans="1:8" ht="20" customHeight="1" x14ac:dyDescent="0.35">
      <c r="A24" s="109"/>
      <c r="B24" s="110" t="s">
        <v>232</v>
      </c>
      <c r="C24" s="41" t="str">
        <f>IFERROR(INDEX(B12:B12,MATCH(MIN(E12:E12),E12:E12,0)),"-")</f>
        <v>Tom Ellis</v>
      </c>
      <c r="D24" s="42" t="str">
        <f>IFERROR(INDEX(B12:B12,MATCH(SMALL(E12:E12,2),E12:E12,0)),"-")</f>
        <v>-</v>
      </c>
      <c r="E24" s="43" t="str">
        <f>IFERROR(INDEX(B12:B12,MATCH(SMALL(E12:E12,3),E12:E12,0)),"-")</f>
        <v>-</v>
      </c>
      <c r="F24" s="44" t="str">
        <f>IFERROR(INDEX(C12:C12,MATCH(MIN(E12:E12),E12:E12,0)),"-")</f>
        <v>North West Pentathlon Hub</v>
      </c>
      <c r="G24" s="45">
        <f>IFERROR(MIN(E12:E12),"-")</f>
        <v>9.0856481481481483E-3</v>
      </c>
      <c r="H24" s="204"/>
    </row>
    <row r="25" spans="1:8" ht="20" customHeight="1" x14ac:dyDescent="0.35">
      <c r="A25" s="109"/>
      <c r="B25" s="110" t="s">
        <v>235</v>
      </c>
      <c r="C25" s="41" t="str">
        <f>IFERROR(INDEX(B14:B14,MATCH(MIN(E14:E14),E14:E14,0)),"-")</f>
        <v>Chris Harriss</v>
      </c>
      <c r="D25" s="42" t="str">
        <f>IFERROR(INDEX(B14:B14,MATCH(SMALL(E14:E14,2),E14:E14,0)),"-")</f>
        <v>-</v>
      </c>
      <c r="E25" s="43" t="str">
        <f>IFERROR(INDEX(B14:B14,MATCH(SMALL(E14:E14,3),E14:E14,0)),"-")</f>
        <v>-</v>
      </c>
      <c r="F25" s="44" t="str">
        <f>IFERROR(INDEX(C14:C14,MATCH(MIN(E14:E14),E14:E14,0)),"-")</f>
        <v>North West Pentathlon Hub</v>
      </c>
      <c r="G25" s="45">
        <f>IFERROR(MIN(E14:E14),"-")</f>
        <v>4.725E-3</v>
      </c>
      <c r="H25" s="204"/>
    </row>
    <row r="26" spans="1:8" ht="20" customHeight="1" x14ac:dyDescent="0.35">
      <c r="A26" s="109"/>
      <c r="B26" s="110" t="s">
        <v>238</v>
      </c>
      <c r="C26" s="41" t="str">
        <f>IFERROR(INDEX(B16:B17,MATCH(MIN(E16:E17),E16:E17,0)),"-")</f>
        <v>Joshua Cox</v>
      </c>
      <c r="D26" s="42" t="str">
        <f>IFERROR(INDEX(B16:B17,MATCH(SMALL(E16:E17,2),E16:E17,0)),"-")</f>
        <v>Owen Lee</v>
      </c>
      <c r="E26" s="43" t="str">
        <f>IFERROR(INDEX(B16:B17,MATCH(SMALL(E16:E17,3),E16:E17,0)),"-")</f>
        <v>-</v>
      </c>
      <c r="F26" s="44" t="str">
        <f>IFERROR(INDEX(C16:C17,MATCH(MIN(E16:E17),E16:E17,0)),"-")</f>
        <v>North West Pentathlon Hub</v>
      </c>
      <c r="G26" s="45">
        <f>IFERROR(MIN(E16:E17),"-")</f>
        <v>3.8270833333333338E-3</v>
      </c>
      <c r="H26" s="204"/>
    </row>
  </sheetData>
  <sortState xmlns:xlrd2="http://schemas.microsoft.com/office/spreadsheetml/2017/richdata2" ref="A7:H8">
    <sortCondition ref="E7:E8"/>
  </sortState>
  <mergeCells count="17">
    <mergeCell ref="A1:H1"/>
    <mergeCell ref="H24"/>
    <mergeCell ref="A6:H6"/>
    <mergeCell ref="H22"/>
    <mergeCell ref="A9:H9"/>
    <mergeCell ref="H23"/>
    <mergeCell ref="A2:B2"/>
    <mergeCell ref="A5:H5"/>
    <mergeCell ref="C2:D2"/>
    <mergeCell ref="A15:H15"/>
    <mergeCell ref="G2:H2"/>
    <mergeCell ref="E2:F2"/>
    <mergeCell ref="A20:H20"/>
    <mergeCell ref="H25"/>
    <mergeCell ref="H26"/>
    <mergeCell ref="A13:H13"/>
    <mergeCell ref="A11:H11"/>
  </mergeCells>
  <pageMargins left="0" right="0" top="0" bottom="0" header="0.51181102362204722" footer="0.51181102362204722"/>
  <pageSetup paperSize="9" orientation="landscape" r:id="rId1"/>
  <ignoredErrors>
    <ignoredError sqref="F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3"/>
  <sheetViews>
    <sheetView showGridLines="0" workbookViewId="0">
      <pane ySplit="5" topLeftCell="A17" activePane="bottomLeft" state="frozen"/>
      <selection pane="bottomLeft" activeCell="F7" sqref="F7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241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242</v>
      </c>
      <c r="B2" s="179"/>
      <c r="C2" s="184" t="s">
        <v>243</v>
      </c>
      <c r="D2" s="179"/>
      <c r="E2" s="184" t="s">
        <v>244</v>
      </c>
      <c r="F2" s="179"/>
      <c r="G2" s="184" t="s">
        <v>245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6" t="s">
        <v>246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116">
        <v>105</v>
      </c>
      <c r="B7" s="117" t="s">
        <v>250</v>
      </c>
      <c r="C7" s="118" t="s">
        <v>59</v>
      </c>
      <c r="D7" s="119" t="s">
        <v>248</v>
      </c>
      <c r="E7" s="166">
        <v>5.280787037037037E-3</v>
      </c>
      <c r="F7" s="21">
        <f>IF(E7="","",RANK(E7,E5:E12,1))</f>
        <v>1</v>
      </c>
      <c r="G7" s="21" t="str">
        <f>IF(F7="","",IF(F7=1,"🥇 Gold",IF(F7=2,"🥈 Silver",IF(F7=3,"🥉 Bronze",""))))</f>
        <v>🥇 Gold</v>
      </c>
      <c r="H7" s="120"/>
    </row>
    <row r="8" spans="1:8" ht="20" customHeight="1" x14ac:dyDescent="0.35">
      <c r="A8" s="111">
        <v>109</v>
      </c>
      <c r="B8" s="112" t="s">
        <v>253</v>
      </c>
      <c r="C8" s="113" t="s">
        <v>224</v>
      </c>
      <c r="D8" s="114" t="s">
        <v>248</v>
      </c>
      <c r="E8" s="166">
        <v>5.355902777777778E-3</v>
      </c>
      <c r="F8" s="21">
        <f>IF(E8="","",RANK(E8,E3:E10,1))</f>
        <v>2</v>
      </c>
      <c r="G8" s="21" t="str">
        <f>IF(F8="","",IF(F8=1,"🥇 Gold",IF(F8=2,"🥈 Silver",IF(F8=3,"🥉 Bronze",""))))</f>
        <v>🥈 Silver</v>
      </c>
      <c r="H8" s="115"/>
    </row>
    <row r="9" spans="1:8" ht="20" customHeight="1" x14ac:dyDescent="0.35">
      <c r="A9" s="116">
        <v>110</v>
      </c>
      <c r="B9" s="117" t="s">
        <v>254</v>
      </c>
      <c r="C9" s="118" t="s">
        <v>92</v>
      </c>
      <c r="D9" s="119" t="s">
        <v>248</v>
      </c>
      <c r="E9" s="166">
        <v>6.0423611111111103E-3</v>
      </c>
      <c r="F9" s="21">
        <f>IF(E9="","",RANK(E9,E3:E10,1))</f>
        <v>3</v>
      </c>
      <c r="G9" s="21" t="str">
        <f>IF(F9="","",IF(F9=1,"🥇 Gold",IF(F9=2,"🥈 Silver",IF(F9=3,"🥉 Bronze",""))))</f>
        <v>🥉 Bronze</v>
      </c>
      <c r="H9" s="120"/>
    </row>
    <row r="10" spans="1:8" ht="20" customHeight="1" x14ac:dyDescent="0.35">
      <c r="A10" s="111">
        <v>107</v>
      </c>
      <c r="B10" s="112" t="s">
        <v>251</v>
      </c>
      <c r="C10" s="113" t="s">
        <v>56</v>
      </c>
      <c r="D10" s="114" t="s">
        <v>248</v>
      </c>
      <c r="E10" s="166">
        <v>6.2836805555555554E-3</v>
      </c>
      <c r="F10" s="21">
        <f>IF(E10="","",RANK(E10,E7:E14,1))</f>
        <v>4</v>
      </c>
      <c r="G10" s="21" t="str">
        <f>IF(F10="","",IF(F10=1,"🥇 Gold",IF(F10=2,"🥈 Silver",IF(F10=3,"🥉 Bronze",""))))</f>
        <v/>
      </c>
      <c r="H10" s="115"/>
    </row>
    <row r="11" spans="1:8" ht="20" customHeight="1" x14ac:dyDescent="0.35">
      <c r="A11" s="111">
        <v>111</v>
      </c>
      <c r="B11" s="112" t="s">
        <v>255</v>
      </c>
      <c r="C11" s="113" t="s">
        <v>92</v>
      </c>
      <c r="D11" s="114" t="s">
        <v>248</v>
      </c>
      <c r="E11" s="166">
        <v>6.3092592592592592E-3</v>
      </c>
      <c r="F11" s="21">
        <f>IF(E11="","",RANK(E11,E4:E11,1))</f>
        <v>5</v>
      </c>
      <c r="G11" s="21" t="str">
        <f>IF(F11="","",IF(F11=1,"🥇 Gold",IF(F11=2,"🥈 Silver",IF(F11=3,"🥉 Bronze",""))))</f>
        <v/>
      </c>
      <c r="H11" s="115"/>
    </row>
    <row r="12" spans="1:8" ht="20" customHeight="1" x14ac:dyDescent="0.35">
      <c r="A12" s="116">
        <v>108</v>
      </c>
      <c r="B12" s="117" t="s">
        <v>252</v>
      </c>
      <c r="C12" s="118" t="s">
        <v>70</v>
      </c>
      <c r="D12" s="119" t="s">
        <v>248</v>
      </c>
      <c r="E12" s="166">
        <v>6.4128472222222226E-3</v>
      </c>
      <c r="F12" s="21">
        <v>6</v>
      </c>
      <c r="G12" s="21" t="str">
        <f>IF(F12="","",IF(F12=1,"🥇 Gold",IF(F12=2,"🥈 Silver",IF(F12=3,"🥉 Bronze",""))))</f>
        <v/>
      </c>
      <c r="H12" s="120"/>
    </row>
    <row r="13" spans="1:8" ht="20" customHeight="1" x14ac:dyDescent="0.35">
      <c r="A13" s="111">
        <v>104</v>
      </c>
      <c r="B13" s="112" t="s">
        <v>249</v>
      </c>
      <c r="C13" s="113" t="s">
        <v>81</v>
      </c>
      <c r="D13" s="114" t="s">
        <v>248</v>
      </c>
      <c r="E13" s="166">
        <v>6.8281250000000009E-3</v>
      </c>
      <c r="F13" s="21">
        <v>7</v>
      </c>
      <c r="G13" s="21" t="str">
        <f>IF(F13="","",IF(F13=1,"🥇 Gold",IF(F13=2,"🥈 Silver",IF(F13=3,"🥉 Bronze",""))))</f>
        <v/>
      </c>
      <c r="H13" s="115"/>
    </row>
    <row r="14" spans="1:8" ht="20" customHeight="1" x14ac:dyDescent="0.35">
      <c r="A14" s="111">
        <v>103</v>
      </c>
      <c r="B14" s="112" t="s">
        <v>247</v>
      </c>
      <c r="C14" s="113" t="s">
        <v>97</v>
      </c>
      <c r="D14" s="114" t="s">
        <v>248</v>
      </c>
      <c r="E14" s="166" t="s">
        <v>334</v>
      </c>
      <c r="F14" s="21"/>
      <c r="G14" s="21" t="str">
        <f>IF(F14="","",IF(F14=1,"🥇 Gold",IF(F14=2,"🥈 Silver",IF(F14=3,"🥉 Bronze",""))))</f>
        <v/>
      </c>
      <c r="H14" s="115"/>
    </row>
    <row r="15" spans="1:8" ht="16" customHeight="1" x14ac:dyDescent="0.35">
      <c r="A15" s="206" t="s">
        <v>256</v>
      </c>
      <c r="B15" s="179"/>
      <c r="C15" s="179"/>
      <c r="D15" s="179"/>
      <c r="E15" s="179"/>
      <c r="F15" s="179"/>
      <c r="G15" s="179"/>
      <c r="H15" s="179"/>
    </row>
    <row r="16" spans="1:8" ht="20" customHeight="1" x14ac:dyDescent="0.35">
      <c r="A16" s="116">
        <v>112</v>
      </c>
      <c r="B16" s="117" t="s">
        <v>257</v>
      </c>
      <c r="C16" s="118" t="s">
        <v>97</v>
      </c>
      <c r="D16" s="119" t="s">
        <v>258</v>
      </c>
      <c r="E16" s="166">
        <v>6.2459490740740739E-3</v>
      </c>
      <c r="F16" s="21">
        <f>IF(E16="","",RANK(E16,E16:E17,1))</f>
        <v>1</v>
      </c>
      <c r="G16" s="21" t="str">
        <f>IF(F16="","",IF(F16=1,"🥇 Gold",IF(F16=2,"🥈 Silver",IF(F16=3,"🥉 Bronze",""))))</f>
        <v>🥇 Gold</v>
      </c>
      <c r="H16" s="120"/>
    </row>
    <row r="17" spans="1:8" ht="20" customHeight="1" x14ac:dyDescent="0.35">
      <c r="A17" s="116">
        <v>113</v>
      </c>
      <c r="B17" s="117" t="s">
        <v>259</v>
      </c>
      <c r="C17" s="118" t="s">
        <v>59</v>
      </c>
      <c r="D17" s="119" t="s">
        <v>258</v>
      </c>
      <c r="E17" s="166">
        <v>6.9284722222222222E-3</v>
      </c>
      <c r="F17" s="21">
        <f>IF(E17="","",RANK(E17,E16:E17,1))</f>
        <v>2</v>
      </c>
      <c r="G17" s="21" t="str">
        <f>IF(F17="","",IF(F17=1,"🥇 Gold",IF(F17=2,"🥈 Silver",IF(F17=3,"🥉 Bronze",""))))</f>
        <v>🥈 Silver</v>
      </c>
      <c r="H17" s="120"/>
    </row>
    <row r="19" spans="1:8" ht="5" customHeight="1" x14ac:dyDescent="0.35">
      <c r="A19" s="1"/>
      <c r="B19" s="1"/>
      <c r="C19" s="1"/>
      <c r="D19" s="1"/>
      <c r="E19" s="1"/>
      <c r="F19" s="1"/>
      <c r="G19" s="1"/>
      <c r="H19" s="1"/>
    </row>
    <row r="20" spans="1:8" ht="22" customHeight="1" x14ac:dyDescent="0.35">
      <c r="A20" s="188" t="s">
        <v>260</v>
      </c>
      <c r="B20" s="179"/>
      <c r="C20" s="179"/>
      <c r="D20" s="179"/>
      <c r="E20" s="179"/>
      <c r="F20" s="179"/>
      <c r="G20" s="179"/>
      <c r="H20" s="179"/>
    </row>
    <row r="21" spans="1:8" ht="18" customHeight="1" x14ac:dyDescent="0.35">
      <c r="A21" s="38"/>
      <c r="B21" s="38" t="s">
        <v>48</v>
      </c>
      <c r="C21" s="38" t="s">
        <v>7</v>
      </c>
      <c r="D21" s="38" t="s">
        <v>8</v>
      </c>
      <c r="E21" s="38" t="s">
        <v>9</v>
      </c>
      <c r="F21" s="38" t="s">
        <v>73</v>
      </c>
      <c r="G21" s="38" t="s">
        <v>74</v>
      </c>
      <c r="H21" s="38"/>
    </row>
    <row r="22" spans="1:8" ht="20" customHeight="1" x14ac:dyDescent="0.35">
      <c r="A22" s="121"/>
      <c r="B22" s="122" t="s">
        <v>248</v>
      </c>
      <c r="C22" s="41" t="str">
        <f>IFERROR(INDEX(B7:B14,MATCH(MIN(E7:E14),E7:E14,0)),"-")</f>
        <v>David Barlow</v>
      </c>
      <c r="D22" s="42" t="str">
        <f>IFERROR(INDEX(B7:B14,MATCH(SMALL(E7:E14,2),E7:E14,0)),"-")</f>
        <v>Richard Kettle</v>
      </c>
      <c r="E22" s="43" t="str">
        <f>IFERROR(INDEX(B7:B14,MATCH(SMALL(E7:E14,3),E7:E14,0)),"-")</f>
        <v>Richard Moody MBE</v>
      </c>
      <c r="F22" s="44" t="str">
        <f>IFERROR(INDEX(C7:C14,MATCH(MIN(E7:E14),E7:E14,0)),"-")</f>
        <v>North West Pentathlon Hub</v>
      </c>
      <c r="G22" s="45">
        <f>IFERROR(MIN(E7:E14),"-")</f>
        <v>5.280787037037037E-3</v>
      </c>
      <c r="H22" s="207"/>
    </row>
    <row r="23" spans="1:8" ht="20" customHeight="1" x14ac:dyDescent="0.35">
      <c r="A23" s="121"/>
      <c r="B23" s="122" t="s">
        <v>258</v>
      </c>
      <c r="C23" s="41" t="str">
        <f>IFERROR(INDEX(B16:B17,MATCH(MIN(E16:E17),E16:E17,0)),"-")</f>
        <v>Danielle Osborn</v>
      </c>
      <c r="D23" s="42" t="str">
        <f>IFERROR(INDEX(B16:B17,MATCH(SMALL(E16:E17,2),E16:E17,0)),"-")</f>
        <v>Elizabeth Barlow</v>
      </c>
      <c r="E23" s="43" t="str">
        <f>IFERROR(INDEX(B16:B17,MATCH(SMALL(E16:E17,3),E16:E17,0)),"-")</f>
        <v>-</v>
      </c>
      <c r="F23" s="44" t="str">
        <f>IFERROR(INDEX(C16:C17,MATCH(MIN(E16:E17),E16:E17,0)),"-")</f>
        <v>Monkton Combe Pentathlon</v>
      </c>
      <c r="G23" s="45">
        <f>IFERROR(MIN(E16:E17),"-")</f>
        <v>6.2459490740740739E-3</v>
      </c>
      <c r="H23" s="207"/>
    </row>
  </sheetData>
  <sortState xmlns:xlrd2="http://schemas.microsoft.com/office/spreadsheetml/2017/richdata2" ref="A7:H14">
    <sortCondition ref="E7:E14"/>
  </sortState>
  <mergeCells count="11">
    <mergeCell ref="A1:H1"/>
    <mergeCell ref="A6:H6"/>
    <mergeCell ref="H22"/>
    <mergeCell ref="H23"/>
    <mergeCell ref="A2:B2"/>
    <mergeCell ref="A5:H5"/>
    <mergeCell ref="A15:H15"/>
    <mergeCell ref="C2:D2"/>
    <mergeCell ref="G2:H2"/>
    <mergeCell ref="E2:F2"/>
    <mergeCell ref="A20:H20"/>
  </mergeCells>
  <pageMargins left="0" right="0" top="0" bottom="0" header="0.51181102362204722" footer="0.51181102362204722"/>
  <pageSetup paperSize="9" orientation="landscape" r:id="rId1"/>
  <ignoredErrors>
    <ignoredError sqref="F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6"/>
  <sheetViews>
    <sheetView showGridLines="0" workbookViewId="0">
      <pane ySplit="5" topLeftCell="A14" activePane="bottomLeft" state="frozen"/>
      <selection pane="bottomLeft" activeCell="K11" sqref="K11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261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242</v>
      </c>
      <c r="B2" s="179"/>
      <c r="C2" s="184" t="s">
        <v>262</v>
      </c>
      <c r="D2" s="179"/>
      <c r="E2" s="184" t="s">
        <v>263</v>
      </c>
      <c r="F2" s="179"/>
      <c r="G2" s="184" t="s">
        <v>264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9" t="s">
        <v>265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119</v>
      </c>
      <c r="B7" s="49" t="s">
        <v>273</v>
      </c>
      <c r="C7" s="50" t="s">
        <v>56</v>
      </c>
      <c r="D7" s="51" t="s">
        <v>267</v>
      </c>
      <c r="E7" s="166">
        <v>5.433449074074074E-3</v>
      </c>
      <c r="F7" s="21">
        <f>IF(E7="","",RANK(E7,E2:E11,1))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128">
        <v>121</v>
      </c>
      <c r="B8" s="129" t="s">
        <v>275</v>
      </c>
      <c r="C8" s="130" t="s">
        <v>70</v>
      </c>
      <c r="D8" s="131" t="s">
        <v>267</v>
      </c>
      <c r="E8" s="166">
        <v>6.2796296296296289E-3</v>
      </c>
      <c r="F8" s="21">
        <f>IF(E8="","",RANK(E8,E1:E10,1))</f>
        <v>2</v>
      </c>
      <c r="G8" s="21" t="str">
        <f>IF(F8="","",IF(F8=1,"🥇 Gold",IF(F8=2,"🥈 Silver",IF(F8=3,"🥉 Bronze",""))))</f>
        <v>🥈 Silver</v>
      </c>
      <c r="H8" s="132"/>
    </row>
    <row r="9" spans="1:8" ht="20" customHeight="1" x14ac:dyDescent="0.35">
      <c r="A9" s="48">
        <v>114</v>
      </c>
      <c r="B9" s="49" t="s">
        <v>266</v>
      </c>
      <c r="C9" s="50" t="s">
        <v>56</v>
      </c>
      <c r="D9" s="51" t="s">
        <v>267</v>
      </c>
      <c r="E9" s="166">
        <v>6.3434027777777785E-3</v>
      </c>
      <c r="F9" s="21"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48">
        <v>120</v>
      </c>
      <c r="B10" s="49" t="s">
        <v>274</v>
      </c>
      <c r="C10" s="50" t="s">
        <v>56</v>
      </c>
      <c r="D10" s="51" t="s">
        <v>267</v>
      </c>
      <c r="E10" s="166">
        <v>6.4261574074074073E-3</v>
      </c>
      <c r="F10" s="21">
        <f>IF(E10="","",RANK(E10,E4:E13,1))</f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123">
        <v>116</v>
      </c>
      <c r="B11" s="124" t="s">
        <v>269</v>
      </c>
      <c r="C11" s="125" t="s">
        <v>224</v>
      </c>
      <c r="D11" s="126" t="s">
        <v>267</v>
      </c>
      <c r="E11" s="166">
        <v>6.8465277777777778E-3</v>
      </c>
      <c r="F11" s="21">
        <v>5</v>
      </c>
      <c r="G11" s="21" t="str">
        <f>IF(F11="","",IF(F11=1,"🥇 Gold",IF(F11=2,"🥈 Silver",IF(F11=3,"🥉 Bronze",""))))</f>
        <v/>
      </c>
      <c r="H11" s="127"/>
    </row>
    <row r="12" spans="1:8" ht="20" customHeight="1" x14ac:dyDescent="0.35">
      <c r="A12" s="48">
        <v>123</v>
      </c>
      <c r="B12" s="49" t="s">
        <v>277</v>
      </c>
      <c r="C12" s="50" t="s">
        <v>81</v>
      </c>
      <c r="D12" s="51" t="s">
        <v>267</v>
      </c>
      <c r="E12" s="166">
        <v>7.4456018518518517E-3</v>
      </c>
      <c r="F12" s="21">
        <f>IF(E12="","",RANK(E12,E3:E12,1))</f>
        <v>6</v>
      </c>
      <c r="G12" s="21" t="str">
        <f>IF(F12="","",IF(F12=1,"🥇 Gold",IF(F12=2,"🥈 Silver",IF(F12=3,"🥉 Bronze",""))))</f>
        <v/>
      </c>
      <c r="H12" s="52" t="s">
        <v>83</v>
      </c>
    </row>
    <row r="13" spans="1:8" ht="20" customHeight="1" x14ac:dyDescent="0.35">
      <c r="A13" s="123">
        <v>122</v>
      </c>
      <c r="B13" s="124" t="s">
        <v>276</v>
      </c>
      <c r="C13" s="125" t="s">
        <v>59</v>
      </c>
      <c r="D13" s="126" t="s">
        <v>267</v>
      </c>
      <c r="E13" s="166">
        <v>7.5302083333333332E-3</v>
      </c>
      <c r="F13" s="21">
        <f>IF(E13="","",RANK(E13,E5:E14,1))</f>
        <v>7</v>
      </c>
      <c r="G13" s="21" t="str">
        <f>IF(F13="","",IF(F13=1,"🥇 Gold",IF(F13=2,"🥈 Silver",IF(F13=3,"🥉 Bronze",""))))</f>
        <v/>
      </c>
      <c r="H13" s="127"/>
    </row>
    <row r="14" spans="1:8" ht="20" customHeight="1" x14ac:dyDescent="0.35">
      <c r="A14" s="48">
        <v>118</v>
      </c>
      <c r="B14" s="49" t="s">
        <v>272</v>
      </c>
      <c r="C14" s="50" t="s">
        <v>81</v>
      </c>
      <c r="D14" s="51" t="s">
        <v>267</v>
      </c>
      <c r="E14" s="166">
        <v>8.1388888888888899E-3</v>
      </c>
      <c r="F14" s="21">
        <v>8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48">
        <v>115</v>
      </c>
      <c r="B15" s="49" t="s">
        <v>268</v>
      </c>
      <c r="C15" s="50" t="s">
        <v>81</v>
      </c>
      <c r="D15" s="51" t="s">
        <v>267</v>
      </c>
      <c r="E15" s="166" t="s">
        <v>334</v>
      </c>
      <c r="F15" s="21"/>
      <c r="G15" s="21" t="str">
        <f>IF(F15="","",IF(F15=1,"🥇 Gold",IF(F15=2,"🥈 Silver",IF(F15=3,"🥉 Bronze",""))))</f>
        <v/>
      </c>
      <c r="H15" s="52" t="s">
        <v>83</v>
      </c>
    </row>
    <row r="16" spans="1:8" ht="20" customHeight="1" x14ac:dyDescent="0.35">
      <c r="A16" s="128">
        <v>117</v>
      </c>
      <c r="B16" s="129" t="s">
        <v>270</v>
      </c>
      <c r="C16" s="130" t="s">
        <v>271</v>
      </c>
      <c r="D16" s="131" t="s">
        <v>267</v>
      </c>
      <c r="E16" s="166" t="s">
        <v>334</v>
      </c>
      <c r="F16" s="21"/>
      <c r="G16" s="21" t="str">
        <f>IF(F16="","",IF(F16=1,"🥇 Gold",IF(F16=2,"🥈 Silver",IF(F16=3,"🥉 Bronze",""))))</f>
        <v/>
      </c>
      <c r="H16" s="132"/>
    </row>
    <row r="17" spans="1:8" ht="16" customHeight="1" x14ac:dyDescent="0.35">
      <c r="A17" s="209" t="s">
        <v>278</v>
      </c>
      <c r="B17" s="179"/>
      <c r="C17" s="179"/>
      <c r="D17" s="179"/>
      <c r="E17" s="179"/>
      <c r="F17" s="179"/>
      <c r="G17" s="179"/>
      <c r="H17" s="179"/>
    </row>
    <row r="18" spans="1:8" ht="20" customHeight="1" x14ac:dyDescent="0.35">
      <c r="A18" s="123">
        <v>124</v>
      </c>
      <c r="B18" s="124" t="s">
        <v>279</v>
      </c>
      <c r="C18" s="125" t="s">
        <v>81</v>
      </c>
      <c r="D18" s="126" t="s">
        <v>280</v>
      </c>
      <c r="E18" s="166">
        <v>6.5378472222222227E-3</v>
      </c>
      <c r="F18" s="21">
        <f>IF(E18="","",RANK(E18,E18:E20,1))</f>
        <v>1</v>
      </c>
      <c r="G18" s="21" t="str">
        <f>IF(F18="","",IF(F18=1,"🥇 Gold",IF(F18=2,"🥈 Silver",IF(F18=3,"🥉 Bronze",""))))</f>
        <v>🥇 Gold</v>
      </c>
      <c r="H18" s="127"/>
    </row>
    <row r="19" spans="1:8" ht="20" customHeight="1" x14ac:dyDescent="0.35">
      <c r="A19" s="123">
        <v>125</v>
      </c>
      <c r="B19" s="124" t="s">
        <v>281</v>
      </c>
      <c r="C19" s="125" t="s">
        <v>81</v>
      </c>
      <c r="D19" s="126" t="s">
        <v>280</v>
      </c>
      <c r="E19" s="166">
        <v>7.5996527777777781E-3</v>
      </c>
      <c r="F19" s="21">
        <f>IF(E19="","",RANK(E19,E18:E20,1))</f>
        <v>2</v>
      </c>
      <c r="G19" s="21" t="str">
        <f>IF(F19="","",IF(F19=1,"🥇 Gold",IF(F19=2,"🥈 Silver",IF(F19=3,"🥉 Bronze",""))))</f>
        <v>🥈 Silver</v>
      </c>
      <c r="H19" s="127"/>
    </row>
    <row r="20" spans="1:8" ht="20" customHeight="1" x14ac:dyDescent="0.35">
      <c r="A20" s="128">
        <v>126</v>
      </c>
      <c r="B20" s="129" t="s">
        <v>282</v>
      </c>
      <c r="C20" s="130" t="s">
        <v>56</v>
      </c>
      <c r="D20" s="131" t="s">
        <v>280</v>
      </c>
      <c r="E20" s="166"/>
      <c r="F20" s="21" t="str">
        <f>IF(E20="","",RANK(E20,E18:E20,1))</f>
        <v/>
      </c>
      <c r="G20" s="21" t="str">
        <f>IF(F20="","",IF(F20=1,"🥇 Gold",IF(F20=2,"🥈 Silver",IF(F20=3,"🥉 Bronze",""))))</f>
        <v/>
      </c>
      <c r="H20" s="132"/>
    </row>
    <row r="22" spans="1:8" ht="5" customHeight="1" x14ac:dyDescent="0.35">
      <c r="A22" s="1"/>
      <c r="B22" s="1"/>
      <c r="C22" s="1"/>
      <c r="D22" s="1"/>
      <c r="E22" s="1"/>
      <c r="F22" s="1"/>
      <c r="G22" s="1"/>
      <c r="H22" s="1"/>
    </row>
    <row r="23" spans="1:8" ht="22" customHeight="1" x14ac:dyDescent="0.35">
      <c r="A23" s="188" t="s">
        <v>283</v>
      </c>
      <c r="B23" s="179"/>
      <c r="C23" s="179"/>
      <c r="D23" s="179"/>
      <c r="E23" s="179"/>
      <c r="F23" s="179"/>
      <c r="G23" s="179"/>
      <c r="H23" s="179"/>
    </row>
    <row r="24" spans="1:8" ht="18" customHeight="1" x14ac:dyDescent="0.35">
      <c r="A24" s="38"/>
      <c r="B24" s="38" t="s">
        <v>48</v>
      </c>
      <c r="C24" s="38" t="s">
        <v>7</v>
      </c>
      <c r="D24" s="38" t="s">
        <v>8</v>
      </c>
      <c r="E24" s="38" t="s">
        <v>9</v>
      </c>
      <c r="F24" s="38" t="s">
        <v>73</v>
      </c>
      <c r="G24" s="38" t="s">
        <v>74</v>
      </c>
      <c r="H24" s="38"/>
    </row>
    <row r="25" spans="1:8" ht="20" customHeight="1" x14ac:dyDescent="0.35">
      <c r="A25" s="133"/>
      <c r="B25" s="134" t="s">
        <v>267</v>
      </c>
      <c r="C25" s="41" t="str">
        <f>IFERROR(INDEX(B7:B16,MATCH(MIN(E7:E16),E7:E16,0)),"-")</f>
        <v>Mark Powell</v>
      </c>
      <c r="D25" s="42" t="str">
        <f>IFERROR(INDEX(B7:B16,MATCH(SMALL(E7:E16,2),E7:E16,0)),"-")</f>
        <v>Robert Wells</v>
      </c>
      <c r="E25" s="43" t="str">
        <f>IFERROR(INDEX(B7:B16,MATCH(SMALL(E7:E16,3),E7:E16,0)),"-")</f>
        <v>Adam Martin</v>
      </c>
      <c r="F25" s="44" t="str">
        <f>IFERROR(INDEX(C7:C16,MATCH(MIN(E7:E16),E7:E16,0)),"-")</f>
        <v>Leweston Pentathlon Academy</v>
      </c>
      <c r="G25" s="45">
        <f>IFERROR(MIN(E7:E16),"-")</f>
        <v>5.433449074074074E-3</v>
      </c>
      <c r="H25" s="208"/>
    </row>
    <row r="26" spans="1:8" ht="20" customHeight="1" x14ac:dyDescent="0.35">
      <c r="A26" s="133"/>
      <c r="B26" s="134" t="s">
        <v>280</v>
      </c>
      <c r="C26" s="41" t="str">
        <f>IFERROR(INDEX(B18:B20,MATCH(MIN(E18:E20),E18:E20,0)),"-")</f>
        <v>Clare McKittrick</v>
      </c>
      <c r="D26" s="42" t="str">
        <f>IFERROR(INDEX(B18:B20,MATCH(SMALL(E18:E20,2),E18:E20,0)),"-")</f>
        <v>Rachel Kingston</v>
      </c>
      <c r="E26" s="43" t="str">
        <f>IFERROR(INDEX(B18:B20,MATCH(SMALL(E18:E20,3),E18:E20,0)),"-")</f>
        <v>-</v>
      </c>
      <c r="F26" s="44" t="str">
        <f>IFERROR(INDEX(C18:C20,MATCH(MIN(E18:E20),E18:E20,0)),"-")</f>
        <v>Wessex Wyvern MPC</v>
      </c>
      <c r="G26" s="45">
        <f>IFERROR(MIN(E18:E20),"-")</f>
        <v>6.5378472222222227E-3</v>
      </c>
      <c r="H26" s="208"/>
    </row>
  </sheetData>
  <sortState xmlns:xlrd2="http://schemas.microsoft.com/office/spreadsheetml/2017/richdata2" ref="A7:H16">
    <sortCondition ref="E7:E16"/>
  </sortState>
  <mergeCells count="11">
    <mergeCell ref="H25"/>
    <mergeCell ref="H26"/>
    <mergeCell ref="A1:H1"/>
    <mergeCell ref="A23:H23"/>
    <mergeCell ref="A6:H6"/>
    <mergeCell ref="A17:H17"/>
    <mergeCell ref="A2:B2"/>
    <mergeCell ref="A5:H5"/>
    <mergeCell ref="C2:D2"/>
    <mergeCell ref="G2:H2"/>
    <mergeCell ref="E2:F2"/>
  </mergeCells>
  <pageMargins left="0.15748031496062992" right="0.15748031496062992" top="0.19685039370078741" bottom="0.39370078740157483" header="0.51181102362204722" footer="0.5118110236220472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1"/>
  <sheetViews>
    <sheetView showGridLines="0" workbookViewId="0">
      <pane ySplit="5" topLeftCell="A19" activePane="bottomLeft" state="frozen"/>
      <selection pane="bottomLeft" activeCell="K22" sqref="K22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284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242</v>
      </c>
      <c r="B2" s="179"/>
      <c r="C2" s="184" t="s">
        <v>285</v>
      </c>
      <c r="D2" s="179"/>
      <c r="E2" s="184" t="s">
        <v>286</v>
      </c>
      <c r="F2" s="179"/>
      <c r="G2" s="184" t="s">
        <v>287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181" t="s">
        <v>288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135">
        <v>106</v>
      </c>
      <c r="B7" s="136" t="s">
        <v>289</v>
      </c>
      <c r="C7" s="137" t="s">
        <v>92</v>
      </c>
      <c r="D7" s="138" t="s">
        <v>290</v>
      </c>
      <c r="E7" s="166">
        <v>1.2382060185185185E-2</v>
      </c>
      <c r="F7" s="21">
        <f>IF(E7="","",RANK(E7,E7:E7,1))</f>
        <v>1</v>
      </c>
      <c r="G7" s="21" t="str">
        <f>IF(F7="","",IF(F7=1,"🥇 Gold",IF(F7=2,"🥈 Silver",IF(F7=3,"🥉 Bronze",""))))</f>
        <v>🥇 Gold</v>
      </c>
      <c r="H7" s="139"/>
    </row>
    <row r="8" spans="1:8" ht="16" customHeight="1" x14ac:dyDescent="0.35">
      <c r="A8" s="180" t="s">
        <v>291</v>
      </c>
      <c r="B8" s="179"/>
      <c r="C8" s="179"/>
      <c r="D8" s="179"/>
      <c r="E8" s="179"/>
      <c r="F8" s="179"/>
      <c r="G8" s="179"/>
      <c r="H8" s="179"/>
    </row>
    <row r="9" spans="1:8" ht="20" customHeight="1" x14ac:dyDescent="0.35">
      <c r="A9" s="140">
        <v>128</v>
      </c>
      <c r="B9" s="141" t="s">
        <v>294</v>
      </c>
      <c r="C9" s="142" t="s">
        <v>56</v>
      </c>
      <c r="D9" s="143" t="s">
        <v>293</v>
      </c>
      <c r="E9" s="166">
        <v>7.7054398148148151E-3</v>
      </c>
      <c r="F9" s="21">
        <f>IF(E9="","",RANK(E9,E8:E16,1))</f>
        <v>1</v>
      </c>
      <c r="G9" s="21" t="str">
        <f>IF(F9="","",IF(F9=1,"🥇 Gold",IF(F9=2,"🥈 Silver",IF(F9=3,"🥉 Bronze",""))))</f>
        <v>🥇 Gold</v>
      </c>
      <c r="H9" s="144"/>
    </row>
    <row r="10" spans="1:8" ht="20" customHeight="1" x14ac:dyDescent="0.35">
      <c r="A10" s="145">
        <v>129</v>
      </c>
      <c r="B10" s="146" t="s">
        <v>295</v>
      </c>
      <c r="C10" s="147" t="s">
        <v>153</v>
      </c>
      <c r="D10" s="148" t="s">
        <v>293</v>
      </c>
      <c r="E10" s="166">
        <v>7.9278935185185181E-3</v>
      </c>
      <c r="F10" s="21">
        <f>IF(E10="","",RANK(E10,E8:E16,1))</f>
        <v>2</v>
      </c>
      <c r="G10" s="21" t="str">
        <f>IF(F10="","",IF(F10=1,"🥇 Gold",IF(F10=2,"🥈 Silver",IF(F10=3,"🥉 Bronze",""))))</f>
        <v>🥈 Silver</v>
      </c>
      <c r="H10" s="149"/>
    </row>
    <row r="11" spans="1:8" ht="20" customHeight="1" x14ac:dyDescent="0.35">
      <c r="A11" s="48">
        <v>135</v>
      </c>
      <c r="B11" s="49" t="s">
        <v>301</v>
      </c>
      <c r="C11" s="50" t="s">
        <v>59</v>
      </c>
      <c r="D11" s="51" t="s">
        <v>293</v>
      </c>
      <c r="E11" s="166">
        <v>8.1270833333333334E-3</v>
      </c>
      <c r="F11" s="21">
        <f>IF(E11="","",RANK(E11,E3:E11,1))</f>
        <v>3</v>
      </c>
      <c r="G11" s="21" t="str">
        <f>IF(F11="","",IF(F11=1,"🥇 Gold",IF(F11=2,"🥈 Silver",IF(F11=3,"🥉 Bronze",""))))</f>
        <v>🥉 Bronze</v>
      </c>
      <c r="H11" s="52" t="s">
        <v>83</v>
      </c>
    </row>
    <row r="12" spans="1:8" ht="20" customHeight="1" x14ac:dyDescent="0.35">
      <c r="A12" s="140">
        <v>130</v>
      </c>
      <c r="B12" s="141" t="s">
        <v>296</v>
      </c>
      <c r="C12" s="175" t="s">
        <v>56</v>
      </c>
      <c r="D12" s="143" t="s">
        <v>293</v>
      </c>
      <c r="E12" s="166">
        <v>8.4181712962962969E-3</v>
      </c>
      <c r="F12" s="21">
        <f>IF(E12="","",RANK(E12,E9:E17,1))</f>
        <v>4</v>
      </c>
      <c r="G12" s="21" t="str">
        <f>IF(F12="","",IF(F12=1,"🥇 Gold",IF(F12=2,"🥈 Silver",IF(F12=3,"🥉 Bronze",""))))</f>
        <v/>
      </c>
      <c r="H12" s="144"/>
    </row>
    <row r="13" spans="1:8" ht="20" customHeight="1" x14ac:dyDescent="0.35">
      <c r="A13" s="140">
        <v>132</v>
      </c>
      <c r="B13" s="141" t="s">
        <v>298</v>
      </c>
      <c r="C13" s="142" t="s">
        <v>97</v>
      </c>
      <c r="D13" s="143" t="s">
        <v>293</v>
      </c>
      <c r="E13" s="166">
        <v>8.4631944444444451E-3</v>
      </c>
      <c r="F13" s="21">
        <f>IF(E13="","",RANK(E13,E8:E16,1))</f>
        <v>5</v>
      </c>
      <c r="G13" s="21" t="str">
        <f>IF(F13="","",IF(F13=1,"🥇 Gold",IF(F13=2,"🥈 Silver",IF(F13=3,"🥉 Bronze",""))))</f>
        <v/>
      </c>
      <c r="H13" s="144"/>
    </row>
    <row r="14" spans="1:8" ht="20" customHeight="1" x14ac:dyDescent="0.35">
      <c r="A14" s="48">
        <v>133</v>
      </c>
      <c r="B14" s="49" t="s">
        <v>299</v>
      </c>
      <c r="C14" s="50" t="s">
        <v>59</v>
      </c>
      <c r="D14" s="51" t="s">
        <v>293</v>
      </c>
      <c r="E14" s="166">
        <v>8.7388888888888881E-3</v>
      </c>
      <c r="F14" s="21">
        <f>IF(E14="","",RANK(E14,E8:E16,1))</f>
        <v>6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140">
        <v>134</v>
      </c>
      <c r="B15" s="141" t="s">
        <v>300</v>
      </c>
      <c r="C15" s="142" t="s">
        <v>56</v>
      </c>
      <c r="D15" s="143" t="s">
        <v>293</v>
      </c>
      <c r="E15" s="166">
        <v>9.4221064814814827E-3</v>
      </c>
      <c r="F15" s="21">
        <f>IF(E15="","",RANK(E15,E8:E16,1))</f>
        <v>7</v>
      </c>
      <c r="G15" s="21" t="str">
        <f>IF(F15="","",IF(F15=1,"🥇 Gold",IF(F15=2,"🥈 Silver",IF(F15=3,"🥉 Bronze",""))))</f>
        <v/>
      </c>
      <c r="H15" s="144"/>
    </row>
    <row r="16" spans="1:8" ht="20" customHeight="1" thickBot="1" x14ac:dyDescent="0.4">
      <c r="A16" s="48">
        <v>131</v>
      </c>
      <c r="B16" s="49" t="s">
        <v>297</v>
      </c>
      <c r="C16" s="50" t="s">
        <v>59</v>
      </c>
      <c r="D16" s="51" t="s">
        <v>293</v>
      </c>
      <c r="E16" s="166">
        <v>9.6334490740740738E-3</v>
      </c>
      <c r="F16" s="21">
        <v>8</v>
      </c>
      <c r="G16" s="21" t="str">
        <f>IF(F16="","",IF(F16=1,"🥇 Gold",IF(F16=2,"🥈 Silver",IF(F16=3,"🥉 Bronze",""))))</f>
        <v/>
      </c>
      <c r="H16" s="52" t="s">
        <v>83</v>
      </c>
    </row>
    <row r="17" spans="1:8" ht="20" customHeight="1" thickBot="1" x14ac:dyDescent="0.4">
      <c r="A17" s="48">
        <v>127</v>
      </c>
      <c r="B17" s="49" t="s">
        <v>292</v>
      </c>
      <c r="C17" s="50" t="s">
        <v>59</v>
      </c>
      <c r="D17" s="51" t="s">
        <v>293</v>
      </c>
      <c r="E17" s="166">
        <v>9.6997685185185173E-3</v>
      </c>
      <c r="F17" s="21">
        <v>9</v>
      </c>
      <c r="G17" s="21" t="str">
        <f>IF(F17="","",IF(F17=1,"🥇 Gold",IF(F17=2,"🥈 Silver",IF(F17=3,"🥉 Bronze",""))))</f>
        <v/>
      </c>
      <c r="H17" s="52" t="s">
        <v>83</v>
      </c>
    </row>
    <row r="18" spans="1:8" ht="16" customHeight="1" x14ac:dyDescent="0.35">
      <c r="A18" s="186" t="s">
        <v>302</v>
      </c>
      <c r="B18" s="179"/>
      <c r="C18" s="179"/>
      <c r="D18" s="179"/>
      <c r="E18" s="179"/>
      <c r="F18" s="179"/>
      <c r="G18" s="179"/>
      <c r="H18" s="179"/>
    </row>
    <row r="19" spans="1:8" ht="20" customHeight="1" x14ac:dyDescent="0.35">
      <c r="A19" s="48">
        <v>138</v>
      </c>
      <c r="B19" s="49" t="s">
        <v>306</v>
      </c>
      <c r="C19" s="50" t="s">
        <v>56</v>
      </c>
      <c r="D19" s="51" t="s">
        <v>304</v>
      </c>
      <c r="E19" s="166">
        <v>8.6603009259259255E-3</v>
      </c>
      <c r="F19" s="21">
        <f>IF(E19="","",RANK(E19,E17:E22,1))</f>
        <v>1</v>
      </c>
      <c r="G19" s="21" t="str">
        <f>IF(F19="","",IF(F19=1,"🥇 Gold",IF(F19=2,"🥈 Silver",IF(F19=3,"🥉 Bronze",""))))</f>
        <v>🥇 Gold</v>
      </c>
      <c r="H19" s="52" t="s">
        <v>83</v>
      </c>
    </row>
    <row r="20" spans="1:8" ht="20" customHeight="1" x14ac:dyDescent="0.35">
      <c r="A20" s="48">
        <v>137</v>
      </c>
      <c r="B20" s="49" t="s">
        <v>305</v>
      </c>
      <c r="C20" s="50" t="s">
        <v>56</v>
      </c>
      <c r="D20" s="51" t="s">
        <v>304</v>
      </c>
      <c r="E20" s="166">
        <v>9.3329861111111113E-3</v>
      </c>
      <c r="F20" s="21">
        <f>IF(E20="","",RANK(E20,E19:E24,1))</f>
        <v>2</v>
      </c>
      <c r="G20" s="21" t="str">
        <f>IF(F20="","",IF(F20=1,"🥇 Gold",IF(F20=2,"🥈 Silver",IF(F20=3,"🥉 Bronze",""))))</f>
        <v>🥈 Silver</v>
      </c>
      <c r="H20" s="52" t="s">
        <v>83</v>
      </c>
    </row>
    <row r="21" spans="1:8" ht="20" customHeight="1" x14ac:dyDescent="0.35">
      <c r="A21" s="150">
        <v>139</v>
      </c>
      <c r="B21" s="151" t="s">
        <v>307</v>
      </c>
      <c r="C21" s="152" t="s">
        <v>81</v>
      </c>
      <c r="D21" s="153" t="s">
        <v>304</v>
      </c>
      <c r="E21" s="166">
        <v>1.0022569444444445E-2</v>
      </c>
      <c r="F21" s="21">
        <f>IF(E21="","",RANK(E21,E18:E23,1))</f>
        <v>3</v>
      </c>
      <c r="G21" s="21" t="str">
        <f>IF(F21="","",IF(F21=1,"🥇 Gold",IF(F21=2,"🥈 Silver",IF(F21=3,"🥉 Bronze",""))))</f>
        <v>🥉 Bronze</v>
      </c>
      <c r="H21" s="154"/>
    </row>
    <row r="22" spans="1:8" ht="20" customHeight="1" x14ac:dyDescent="0.35">
      <c r="A22" s="150">
        <v>136</v>
      </c>
      <c r="B22" s="151" t="s">
        <v>303</v>
      </c>
      <c r="C22" s="152" t="s">
        <v>59</v>
      </c>
      <c r="D22" s="153" t="s">
        <v>304</v>
      </c>
      <c r="E22" s="166">
        <v>1.0179976851851852E-2</v>
      </c>
      <c r="F22" s="21">
        <v>4</v>
      </c>
      <c r="G22" s="21" t="str">
        <f>IF(F22="","",IF(F22=1,"🥇 Gold",IF(F22=2,"🥈 Silver",IF(F22=3,"🥉 Bronze",""))))</f>
        <v/>
      </c>
      <c r="H22" s="154"/>
    </row>
    <row r="23" spans="1:8" ht="20" customHeight="1" x14ac:dyDescent="0.35">
      <c r="A23" s="150">
        <v>141</v>
      </c>
      <c r="B23" s="151" t="s">
        <v>309</v>
      </c>
      <c r="C23" s="152" t="s">
        <v>108</v>
      </c>
      <c r="D23" s="153" t="s">
        <v>304</v>
      </c>
      <c r="E23" s="166">
        <v>1.0348958333333333E-2</v>
      </c>
      <c r="F23" s="21">
        <f>IF(E23="","",RANK(E23,E18:E23,1))</f>
        <v>5</v>
      </c>
      <c r="G23" s="21" t="str">
        <f>IF(F23="","",IF(F23=1,"🥇 Gold",IF(F23=2,"🥈 Silver",IF(F23=3,"🥉 Bronze",""))))</f>
        <v/>
      </c>
      <c r="H23" s="154"/>
    </row>
    <row r="24" spans="1:8" ht="20" customHeight="1" x14ac:dyDescent="0.35">
      <c r="A24" s="48">
        <v>140</v>
      </c>
      <c r="B24" s="49" t="s">
        <v>308</v>
      </c>
      <c r="C24" s="50" t="s">
        <v>56</v>
      </c>
      <c r="D24" s="51" t="s">
        <v>304</v>
      </c>
      <c r="E24" s="166">
        <v>1.2366087962962964E-2</v>
      </c>
      <c r="F24" s="21">
        <v>6</v>
      </c>
      <c r="G24" s="21" t="str">
        <f>IF(F24="","",IF(F24=1,"🥇 Gold",IF(F24=2,"🥈 Silver",IF(F24=3,"🥉 Bronze",""))))</f>
        <v/>
      </c>
      <c r="H24" s="52" t="s">
        <v>83</v>
      </c>
    </row>
    <row r="26" spans="1:8" ht="5" customHeight="1" x14ac:dyDescent="0.35">
      <c r="A26" s="1"/>
      <c r="B26" s="1"/>
      <c r="C26" s="1"/>
      <c r="D26" s="1"/>
      <c r="E26" s="1"/>
      <c r="F26" s="1"/>
      <c r="G26" s="1"/>
      <c r="H26" s="1"/>
    </row>
    <row r="27" spans="1:8" ht="22" customHeight="1" x14ac:dyDescent="0.35">
      <c r="A27" s="188" t="s">
        <v>310</v>
      </c>
      <c r="B27" s="179"/>
      <c r="C27" s="179"/>
      <c r="D27" s="179"/>
      <c r="E27" s="179"/>
      <c r="F27" s="179"/>
      <c r="G27" s="179"/>
      <c r="H27" s="179"/>
    </row>
    <row r="28" spans="1:8" ht="18" customHeight="1" x14ac:dyDescent="0.35">
      <c r="A28" s="38"/>
      <c r="B28" s="38" t="s">
        <v>48</v>
      </c>
      <c r="C28" s="38" t="s">
        <v>7</v>
      </c>
      <c r="D28" s="38" t="s">
        <v>8</v>
      </c>
      <c r="E28" s="38" t="s">
        <v>9</v>
      </c>
      <c r="F28" s="38" t="s">
        <v>73</v>
      </c>
      <c r="G28" s="38" t="s">
        <v>74</v>
      </c>
      <c r="H28" s="38"/>
    </row>
    <row r="29" spans="1:8" ht="20" customHeight="1" x14ac:dyDescent="0.35">
      <c r="A29" s="155"/>
      <c r="B29" s="156" t="s">
        <v>290</v>
      </c>
      <c r="C29" s="41" t="str">
        <f>IFERROR(INDEX(B7:B7,MATCH(MIN(E7:E7),E7:E7,0)),"-")</f>
        <v>Natalie Moody</v>
      </c>
      <c r="D29" s="42" t="str">
        <f>IFERROR(INDEX(B7:B7,MATCH(SMALL(E7:E7,2),E7:E7,0)),"-")</f>
        <v>-</v>
      </c>
      <c r="E29" s="43" t="str">
        <f>IFERROR(INDEX(B7:B7,MATCH(SMALL(E7:E7,3),E7:E7,0)),"-")</f>
        <v>-</v>
      </c>
      <c r="F29" s="44" t="str">
        <f>IFERROR(INDEX(C7:C7,MATCH(MIN(E7:E7),E7:E7,0)),"-")</f>
        <v>North East Pentathlon Club</v>
      </c>
      <c r="G29" s="45">
        <f>IFERROR(MIN(E7:E7),"-")</f>
        <v>1.2382060185185185E-2</v>
      </c>
      <c r="H29" s="187"/>
    </row>
    <row r="30" spans="1:8" ht="20" customHeight="1" x14ac:dyDescent="0.35">
      <c r="A30" s="157"/>
      <c r="B30" s="158" t="s">
        <v>293</v>
      </c>
      <c r="C30" s="41" t="str">
        <f>IFERROR(INDEX(B9:B17,MATCH(MIN(E9:E17),E9:E17,0)),"-")</f>
        <v>Bella Whitelaw</v>
      </c>
      <c r="D30" s="42" t="str">
        <f>IFERROR(INDEX(B9:B17,MATCH(SMALL(E9:E17,2),E9:E17,0)),"-")</f>
        <v>Emily Niccolls</v>
      </c>
      <c r="E30" s="43" t="str">
        <f>IFERROR(INDEX(B9:B17,MATCH(SMALL(E9:E17,3),E9:E17,0)),"-")</f>
        <v>Rebecca Batchelor</v>
      </c>
      <c r="F30" s="44" t="str">
        <f>IFERROR(INDEX(C9:C17,MATCH(MIN(E9:E17),E9:E17,0)),"-")</f>
        <v>Leweston Pentathlon Academy</v>
      </c>
      <c r="G30" s="45">
        <f>IFERROR(MIN(E9:E17),"-")</f>
        <v>7.7054398148148151E-3</v>
      </c>
      <c r="H30" s="182"/>
    </row>
    <row r="31" spans="1:8" ht="20" customHeight="1" x14ac:dyDescent="0.35">
      <c r="A31" s="159"/>
      <c r="B31" s="160" t="s">
        <v>304</v>
      </c>
      <c r="C31" s="41" t="str">
        <f>IFERROR(INDEX(B19:B24,MATCH(MIN(E19:E24),E19:E24,0)),"-")</f>
        <v>Isabelle Whittle</v>
      </c>
      <c r="D31" s="42" t="str">
        <f>IFERROR(INDEX(B19:B24,MATCH(SMALL(E19:E24,2),E19:E24,0)),"-")</f>
        <v>Esme Littlechild</v>
      </c>
      <c r="E31" s="43" t="str">
        <f>IFERROR(INDEX(B19:B24,MATCH(SMALL(E19:E24,3),E19:E24,0)),"-")</f>
        <v>Maddie Kingston</v>
      </c>
      <c r="F31" s="44" t="str">
        <f>IFERROR(INDEX(C19:C24,MATCH(MIN(E19:E24),E19:E24,0)),"-")</f>
        <v>Leweston Pentathlon Academy</v>
      </c>
      <c r="G31" s="45">
        <f>IFERROR(MIN(E19:E24),"-")</f>
        <v>8.6603009259259255E-3</v>
      </c>
      <c r="H31" s="183"/>
    </row>
  </sheetData>
  <sortState xmlns:xlrd2="http://schemas.microsoft.com/office/spreadsheetml/2017/richdata2" ref="A19:H24">
    <sortCondition ref="E19:E24"/>
  </sortState>
  <mergeCells count="13">
    <mergeCell ref="A1:H1"/>
    <mergeCell ref="A27:H27"/>
    <mergeCell ref="A8:H8"/>
    <mergeCell ref="A6:H6"/>
    <mergeCell ref="A18:H18"/>
    <mergeCell ref="A2:B2"/>
    <mergeCell ref="H31"/>
    <mergeCell ref="H30"/>
    <mergeCell ref="C2:D2"/>
    <mergeCell ref="A5:H5"/>
    <mergeCell ref="G2:H2"/>
    <mergeCell ref="E2:F2"/>
    <mergeCell ref="H29"/>
  </mergeCells>
  <pageMargins left="0" right="0" top="0" bottom="0" header="0" footer="0"/>
  <pageSetup paperSize="9" orientation="landscape" r:id="rId1"/>
  <ignoredErrors>
    <ignoredError sqref="F9:F10 F13:F15 F19:F21 F2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4"/>
  <sheetViews>
    <sheetView showGridLines="0" tabSelected="1" workbookViewId="0">
      <pane ySplit="5" topLeftCell="A17" activePane="bottomLeft" state="frozen"/>
      <selection pane="bottomLeft" activeCell="K14" sqref="K14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311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242</v>
      </c>
      <c r="B2" s="179"/>
      <c r="C2" s="184" t="s">
        <v>312</v>
      </c>
      <c r="D2" s="179"/>
      <c r="E2" s="184" t="s">
        <v>313</v>
      </c>
      <c r="F2" s="179"/>
      <c r="G2" s="184" t="s">
        <v>314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thickBot="1" x14ac:dyDescent="0.4">
      <c r="A6" s="181" t="s">
        <v>315</v>
      </c>
      <c r="B6" s="179"/>
      <c r="C6" s="179"/>
      <c r="D6" s="179"/>
      <c r="E6" s="179"/>
      <c r="F6" s="179"/>
      <c r="G6" s="179"/>
      <c r="H6" s="179"/>
    </row>
    <row r="7" spans="1:8" ht="20" customHeight="1" thickBot="1" x14ac:dyDescent="0.4">
      <c r="A7" s="135">
        <v>142</v>
      </c>
      <c r="B7" s="136" t="s">
        <v>316</v>
      </c>
      <c r="C7" s="137" t="s">
        <v>70</v>
      </c>
      <c r="D7" s="138" t="s">
        <v>317</v>
      </c>
      <c r="E7" s="166">
        <v>9.3396990740740749E-3</v>
      </c>
      <c r="F7" s="21">
        <f>IF(E7="","",RANK(E7,E7:E7,1))</f>
        <v>1</v>
      </c>
      <c r="G7" s="21" t="str">
        <f>IF(F7="","",IF(F7=1,"🥇 Gold",IF(F7=2,"🥈 Silver",IF(F7=3,"🥉 Bronze",""))))</f>
        <v>🥇 Gold</v>
      </c>
      <c r="H7" s="139"/>
    </row>
    <row r="8" spans="1:8" ht="20" customHeight="1" x14ac:dyDescent="0.35">
      <c r="A8" s="167">
        <v>143</v>
      </c>
      <c r="B8" s="170" t="s">
        <v>331</v>
      </c>
      <c r="C8" s="171" t="s">
        <v>332</v>
      </c>
      <c r="D8" s="172" t="s">
        <v>317</v>
      </c>
      <c r="E8" s="176">
        <v>9.9686342592592587E-3</v>
      </c>
      <c r="F8" s="168">
        <v>2</v>
      </c>
      <c r="G8" s="21" t="str">
        <f t="shared" ref="G8:G15" si="0">IF(F8="","",IF(F8=1,"🥇 Gold",IF(F8=2,"🥈 Silver",IF(F8=3,"🥉 Bronze",""))))</f>
        <v>🥈 Silver</v>
      </c>
      <c r="H8" s="169"/>
    </row>
    <row r="9" spans="1:8" ht="16" customHeight="1" thickBot="1" x14ac:dyDescent="0.4">
      <c r="A9" s="180" t="s">
        <v>318</v>
      </c>
      <c r="B9" s="179"/>
      <c r="C9" s="179"/>
      <c r="D9" s="179"/>
      <c r="E9" s="179"/>
      <c r="F9" s="179"/>
      <c r="G9" s="179"/>
      <c r="H9" s="179"/>
    </row>
    <row r="10" spans="1:8" ht="20" customHeight="1" x14ac:dyDescent="0.35">
      <c r="A10" s="145">
        <v>146</v>
      </c>
      <c r="B10" s="146" t="s">
        <v>322</v>
      </c>
      <c r="C10" s="147" t="s">
        <v>153</v>
      </c>
      <c r="D10" s="148" t="s">
        <v>320</v>
      </c>
      <c r="E10" s="166">
        <v>6.045717592592593E-3</v>
      </c>
      <c r="F10" s="21">
        <f>IF(E10="","",RANK(E10,E8:E13,1))</f>
        <v>1</v>
      </c>
      <c r="G10" s="21" t="str">
        <f>IF(F10="","",IF(F10=1,"🥇 Gold",IF(F10=2,"🥈 Silver",IF(F10=3,"🥉 Bronze",""))))</f>
        <v>🥇 Gold</v>
      </c>
      <c r="H10" s="149"/>
    </row>
    <row r="11" spans="1:8" ht="20" customHeight="1" x14ac:dyDescent="0.35">
      <c r="A11" s="140">
        <v>144</v>
      </c>
      <c r="B11" s="141" t="s">
        <v>319</v>
      </c>
      <c r="C11" s="142" t="s">
        <v>81</v>
      </c>
      <c r="D11" s="143" t="s">
        <v>320</v>
      </c>
      <c r="E11" s="166">
        <v>6.2398148148148152E-3</v>
      </c>
      <c r="F11" s="21">
        <f>IF(E11="","",RANK(E11,E11:E16,1))</f>
        <v>1</v>
      </c>
      <c r="G11" s="21" t="str">
        <f>IF(F11="","",IF(F11=1,"🥇 Gold",IF(F11=2,"🥈 Silver",IF(F11=3,"🥉 Bronze",""))))</f>
        <v>🥇 Gold</v>
      </c>
      <c r="H11" s="144"/>
    </row>
    <row r="12" spans="1:8" ht="20" customHeight="1" x14ac:dyDescent="0.35">
      <c r="A12" s="145">
        <v>148</v>
      </c>
      <c r="B12" s="146" t="s">
        <v>324</v>
      </c>
      <c r="C12" s="147" t="s">
        <v>56</v>
      </c>
      <c r="D12" s="148" t="s">
        <v>320</v>
      </c>
      <c r="E12" s="166">
        <v>6.4939814814814817E-3</v>
      </c>
      <c r="F12" s="21">
        <f>IF(E12="","",RANK(E12,E8:E13,1))</f>
        <v>3</v>
      </c>
      <c r="G12" s="21" t="str">
        <f>IF(F12="","",IF(F12=1,"🥇 Gold",IF(F12=2,"🥈 Silver",IF(F12=3,"🥉 Bronze",""))))</f>
        <v>🥉 Bronze</v>
      </c>
      <c r="H12" s="149"/>
    </row>
    <row r="13" spans="1:8" ht="20" customHeight="1" x14ac:dyDescent="0.35">
      <c r="A13" s="140">
        <v>147</v>
      </c>
      <c r="B13" s="141" t="s">
        <v>323</v>
      </c>
      <c r="C13" s="142" t="s">
        <v>81</v>
      </c>
      <c r="D13" s="143" t="s">
        <v>320</v>
      </c>
      <c r="E13" s="166">
        <v>6.9144675925925918E-3</v>
      </c>
      <c r="F13" s="21">
        <f>IF(E13="","",RANK(E13,E10:E15,1))</f>
        <v>4</v>
      </c>
      <c r="G13" s="21" t="str">
        <f>IF(F13="","",IF(F13=1,"🥇 Gold",IF(F13=2,"🥈 Silver",IF(F13=3,"🥉 Bronze",""))))</f>
        <v/>
      </c>
      <c r="H13" s="144"/>
    </row>
    <row r="14" spans="1:8" ht="20" customHeight="1" x14ac:dyDescent="0.35">
      <c r="A14" s="140">
        <v>145</v>
      </c>
      <c r="B14" s="141" t="s">
        <v>321</v>
      </c>
      <c r="C14" s="142" t="s">
        <v>70</v>
      </c>
      <c r="D14" s="143" t="s">
        <v>320</v>
      </c>
      <c r="E14" s="166">
        <v>8.4239583333333336E-3</v>
      </c>
      <c r="F14" s="21">
        <v>5</v>
      </c>
      <c r="G14" s="21" t="str">
        <f>IF(F14="","",IF(F14=1,"🥇 Gold",IF(F14=2,"🥈 Silver",IF(F14=3,"🥉 Bronze",""))))</f>
        <v/>
      </c>
      <c r="H14" s="144"/>
    </row>
    <row r="15" spans="1:8" ht="20" customHeight="1" x14ac:dyDescent="0.35">
      <c r="A15" s="140">
        <v>149</v>
      </c>
      <c r="B15" s="141" t="s">
        <v>325</v>
      </c>
      <c r="C15" s="142" t="s">
        <v>189</v>
      </c>
      <c r="D15" s="143" t="s">
        <v>320</v>
      </c>
      <c r="E15" s="166" t="s">
        <v>334</v>
      </c>
      <c r="F15" s="21"/>
      <c r="G15" s="21" t="str">
        <f>IF(F15="","",IF(F15=1,"🥇 Gold",IF(F15=2,"🥈 Silver",IF(F15=3,"🥉 Bronze",""))))</f>
        <v/>
      </c>
      <c r="H15" s="144"/>
    </row>
    <row r="16" spans="1:8" ht="16" customHeight="1" x14ac:dyDescent="0.35">
      <c r="A16" s="186" t="s">
        <v>326</v>
      </c>
      <c r="B16" s="179"/>
      <c r="C16" s="179"/>
      <c r="D16" s="179"/>
      <c r="E16" s="179"/>
      <c r="F16" s="179"/>
      <c r="G16" s="179"/>
      <c r="H16" s="179"/>
    </row>
    <row r="17" spans="1:8" ht="20" customHeight="1" x14ac:dyDescent="0.35">
      <c r="A17" s="161">
        <v>150</v>
      </c>
      <c r="B17" s="162" t="s">
        <v>327</v>
      </c>
      <c r="C17" s="163" t="s">
        <v>81</v>
      </c>
      <c r="D17" s="164" t="s">
        <v>328</v>
      </c>
      <c r="E17" s="166">
        <v>7.7164351851851855E-3</v>
      </c>
      <c r="F17" s="21">
        <f>IF(E17="","",RANK(E17,E17:E17,1))</f>
        <v>1</v>
      </c>
      <c r="G17" s="21" t="str">
        <f>IF(F17="","",IF(F17=1,"🥇 Gold",IF(F17=2,"🥈 Silver",IF(F17=3,"🥉 Bronze",""))))</f>
        <v>🥇 Gold</v>
      </c>
      <c r="H17" s="165"/>
    </row>
    <row r="19" spans="1:8" ht="5" customHeight="1" x14ac:dyDescent="0.35">
      <c r="A19" s="1"/>
      <c r="B19" s="1"/>
      <c r="C19" s="1"/>
      <c r="D19" s="1"/>
      <c r="E19" s="1"/>
      <c r="F19" s="1"/>
      <c r="G19" s="1"/>
      <c r="H19" s="1"/>
    </row>
    <row r="20" spans="1:8" ht="22" customHeight="1" x14ac:dyDescent="0.35">
      <c r="A20" s="188" t="s">
        <v>329</v>
      </c>
      <c r="B20" s="179"/>
      <c r="C20" s="179"/>
      <c r="D20" s="179"/>
      <c r="E20" s="179"/>
      <c r="F20" s="179"/>
      <c r="G20" s="179"/>
      <c r="H20" s="179"/>
    </row>
    <row r="21" spans="1:8" ht="18" customHeight="1" x14ac:dyDescent="0.35">
      <c r="A21" s="38"/>
      <c r="B21" s="38" t="s">
        <v>48</v>
      </c>
      <c r="C21" s="38" t="s">
        <v>7</v>
      </c>
      <c r="D21" s="38" t="s">
        <v>8</v>
      </c>
      <c r="E21" s="38" t="s">
        <v>9</v>
      </c>
      <c r="F21" s="38" t="s">
        <v>73</v>
      </c>
      <c r="G21" s="38" t="s">
        <v>74</v>
      </c>
      <c r="H21" s="38"/>
    </row>
    <row r="22" spans="1:8" ht="20" customHeight="1" x14ac:dyDescent="0.35">
      <c r="A22" s="155"/>
      <c r="B22" s="156" t="s">
        <v>317</v>
      </c>
      <c r="C22" s="41" t="str">
        <f>IFERROR(INDEX(B7:B7,MATCH(MIN(E7:E7),E7:E7,0)),"-")</f>
        <v>Jacob Butterfield</v>
      </c>
      <c r="D22" s="177" t="s">
        <v>331</v>
      </c>
      <c r="E22" s="43" t="str">
        <f>IFERROR(INDEX(B7:B7,MATCH(SMALL(E7:E7,3),E7:E7,0)),"-")</f>
        <v>-</v>
      </c>
      <c r="F22" s="44" t="str">
        <f>IFERROR(INDEX(C7:C7,MATCH(MIN(E7:E7),E7:E7,0)),"-")</f>
        <v>Yorkshire Biathle Club</v>
      </c>
      <c r="G22" s="45">
        <f>IFERROR(MIN(E7:E7),"-")</f>
        <v>9.3396990740740749E-3</v>
      </c>
      <c r="H22" s="187"/>
    </row>
    <row r="23" spans="1:8" ht="20" customHeight="1" x14ac:dyDescent="0.35">
      <c r="A23" s="157"/>
      <c r="B23" s="158" t="s">
        <v>320</v>
      </c>
      <c r="C23" s="41" t="str">
        <f>IFERROR(INDEX(B10:B15,MATCH(MIN(E10:E15),E10:E15,0)),"-")</f>
        <v>Nathaniel Glascott-Tull</v>
      </c>
      <c r="D23" s="42" t="str">
        <f>IFERROR(INDEX(B10:B15,MATCH(SMALL(E10:E15,2),E10:E15,0)),"-")</f>
        <v>Elliot Trepess</v>
      </c>
      <c r="E23" s="43" t="str">
        <f>IFERROR(INDEX(B10:B15,MATCH(SMALL(E10:E15,3),E10:E15,0)),"-")</f>
        <v>Thomas Lay</v>
      </c>
      <c r="F23" s="44" t="str">
        <f>IFERROR(INDEX(C10:C15,MATCH(MIN(E10:E15),E10:E15,0)),"-")</f>
        <v>Warriors Pentathlon &amp; Athletic Club</v>
      </c>
      <c r="G23" s="45">
        <f>IFERROR(MIN(E10:E15),"-")</f>
        <v>6.045717592592593E-3</v>
      </c>
      <c r="H23" s="182"/>
    </row>
    <row r="24" spans="1:8" ht="20" customHeight="1" x14ac:dyDescent="0.35">
      <c r="A24" s="159"/>
      <c r="B24" s="160" t="s">
        <v>328</v>
      </c>
      <c r="C24" s="41" t="str">
        <f>IFERROR(INDEX(B17:B17,MATCH(MIN(E17:E17),E17:E17,0)),"-")</f>
        <v>Ewan McKittrick</v>
      </c>
      <c r="D24" s="42" t="str">
        <f>IFERROR(INDEX(B17:B17,MATCH(SMALL(E17:E17,2),E17:E17,0)),"-")</f>
        <v>-</v>
      </c>
      <c r="E24" s="43" t="str">
        <f>IFERROR(INDEX(B17:B17,MATCH(SMALL(E17:E17,3),E17:E17,0)),"-")</f>
        <v>-</v>
      </c>
      <c r="F24" s="44" t="str">
        <f>IFERROR(INDEX(C17:C17,MATCH(MIN(E17:E17),E17:E17,0)),"-")</f>
        <v>Wessex Wyvern MPC</v>
      </c>
      <c r="G24" s="45">
        <f>IFERROR(MIN(E17:E17),"-")</f>
        <v>7.7164351851851855E-3</v>
      </c>
      <c r="H24" s="183"/>
    </row>
  </sheetData>
  <sortState xmlns:xlrd2="http://schemas.microsoft.com/office/spreadsheetml/2017/richdata2" ref="A10:H15">
    <sortCondition ref="E10:E15"/>
  </sortState>
  <mergeCells count="13">
    <mergeCell ref="A1:H1"/>
    <mergeCell ref="A9:H9"/>
    <mergeCell ref="A6:H6"/>
    <mergeCell ref="H23"/>
    <mergeCell ref="H24"/>
    <mergeCell ref="A2:B2"/>
    <mergeCell ref="A5:H5"/>
    <mergeCell ref="A16:H16"/>
    <mergeCell ref="C2:D2"/>
    <mergeCell ref="G2:H2"/>
    <mergeCell ref="E2:F2"/>
    <mergeCell ref="H22"/>
    <mergeCell ref="A20:H20"/>
  </mergeCells>
  <pageMargins left="0" right="0" top="0" bottom="0" header="0.51181102362204722" footer="0.51181102362204722"/>
  <pageSetup paperSize="9" orientation="landscape" r:id="rId1"/>
  <ignoredErrors>
    <ignoredError sqref="F10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workbookViewId="0">
      <pane ySplit="5" topLeftCell="A13" activePane="bottomLeft" state="frozen"/>
      <selection pane="bottomLeft" activeCell="A7" sqref="A7:H9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41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43</v>
      </c>
      <c r="D2" s="179"/>
      <c r="E2" s="184" t="s">
        <v>44</v>
      </c>
      <c r="F2" s="179"/>
      <c r="G2" s="184" t="s">
        <v>45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194" t="s">
        <v>54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17">
        <v>151</v>
      </c>
      <c r="B7" s="18" t="s">
        <v>55</v>
      </c>
      <c r="C7" s="19" t="s">
        <v>56</v>
      </c>
      <c r="D7" s="20" t="s">
        <v>57</v>
      </c>
      <c r="E7" s="166">
        <v>3.0309027777777778E-3</v>
      </c>
      <c r="F7" s="21">
        <f>IF(E7="","",RANK(E7,E7:E9,1))</f>
        <v>1</v>
      </c>
      <c r="G7" s="21" t="str">
        <f>IF(F7="","",IF(F7=1,"🥇 Gold",IF(F7=2,"🥈 Silver",IF(F7=3,"🥉 Bronze",""))))</f>
        <v>🥇 Gold</v>
      </c>
      <c r="H7" s="22"/>
    </row>
    <row r="8" spans="1:8" ht="20" customHeight="1" x14ac:dyDescent="0.35">
      <c r="A8" s="23">
        <v>153</v>
      </c>
      <c r="B8" s="24" t="s">
        <v>60</v>
      </c>
      <c r="C8" s="25" t="s">
        <v>56</v>
      </c>
      <c r="D8" s="26" t="s">
        <v>57</v>
      </c>
      <c r="E8" s="166">
        <v>3.3004629629629625E-3</v>
      </c>
      <c r="F8" s="21">
        <f>IF(E8="","",RANK(E8,E6:E8,1))</f>
        <v>2</v>
      </c>
      <c r="G8" s="21" t="str">
        <f>IF(F8="","",IF(F8=1,"🥇 Gold",IF(F8=2,"🥈 Silver",IF(F8=3,"🥉 Bronze",""))))</f>
        <v>🥈 Silver</v>
      </c>
      <c r="H8" s="27"/>
    </row>
    <row r="9" spans="1:8" ht="20" customHeight="1" x14ac:dyDescent="0.35">
      <c r="A9" s="17">
        <v>152</v>
      </c>
      <c r="B9" s="18" t="s">
        <v>58</v>
      </c>
      <c r="C9" s="19" t="s">
        <v>59</v>
      </c>
      <c r="D9" s="20" t="s">
        <v>57</v>
      </c>
      <c r="E9" s="166">
        <v>3.3712962962962958E-3</v>
      </c>
      <c r="F9" s="21">
        <f>IF(E9="","",RANK(E9,E8:E10,1))</f>
        <v>2</v>
      </c>
      <c r="G9" s="21" t="str">
        <f>IF(F9="","",IF(F9=1,"🥇 Gold",IF(F9=2,"🥈 Silver",IF(F9=3,"🥉 Bronze",""))))</f>
        <v>🥈 Silver</v>
      </c>
      <c r="H9" s="22"/>
    </row>
    <row r="10" spans="1:8" ht="16" customHeight="1" x14ac:dyDescent="0.35">
      <c r="A10" s="196" t="s">
        <v>61</v>
      </c>
      <c r="B10" s="179"/>
      <c r="C10" s="179"/>
      <c r="D10" s="179"/>
      <c r="E10" s="179"/>
      <c r="F10" s="179"/>
      <c r="G10" s="179"/>
      <c r="H10" s="179"/>
    </row>
    <row r="11" spans="1:8" ht="20" customHeight="1" x14ac:dyDescent="0.35">
      <c r="A11" s="28">
        <v>154</v>
      </c>
      <c r="B11" s="29" t="s">
        <v>62</v>
      </c>
      <c r="C11" s="30" t="s">
        <v>59</v>
      </c>
      <c r="D11" s="31" t="s">
        <v>63</v>
      </c>
      <c r="E11" s="166">
        <v>3.0202546296296297E-3</v>
      </c>
      <c r="F11" s="21">
        <f>IF(E11="","",RANK(E11,E11:E11,1))</f>
        <v>1</v>
      </c>
      <c r="G11" s="21" t="str">
        <f>IF(F11="","",IF(F11=1,"🥇 Gold",IF(F11=2,"🥈 Silver",IF(F11=3,"🥉 Bronze",""))))</f>
        <v>🥇 Gold</v>
      </c>
      <c r="H11" s="32"/>
    </row>
    <row r="12" spans="1:8" ht="16" customHeight="1" x14ac:dyDescent="0.35">
      <c r="A12" s="194" t="s">
        <v>64</v>
      </c>
      <c r="B12" s="179"/>
      <c r="C12" s="179"/>
      <c r="D12" s="179"/>
      <c r="E12" s="179"/>
      <c r="F12" s="179"/>
      <c r="G12" s="179"/>
      <c r="H12" s="179"/>
    </row>
    <row r="13" spans="1:8" ht="20" customHeight="1" x14ac:dyDescent="0.35">
      <c r="A13" s="17">
        <v>156</v>
      </c>
      <c r="B13" s="18" t="s">
        <v>67</v>
      </c>
      <c r="C13" s="19" t="s">
        <v>56</v>
      </c>
      <c r="D13" s="20" t="s">
        <v>66</v>
      </c>
      <c r="E13" s="166">
        <v>3.0622685185185184E-3</v>
      </c>
      <c r="F13" s="21">
        <f>IF(E13="","",RANK(E13,E12:E13,1))</f>
        <v>1</v>
      </c>
      <c r="G13" s="21" t="str">
        <f>IF(F13="","",IF(F13=1,"🥇 Gold",IF(F13=2,"🥈 Silver",IF(F13=3,"🥉 Bronze",""))))</f>
        <v>🥇 Gold</v>
      </c>
      <c r="H13" s="22"/>
    </row>
    <row r="14" spans="1:8" ht="20" customHeight="1" x14ac:dyDescent="0.35">
      <c r="A14" s="17">
        <v>155</v>
      </c>
      <c r="B14" s="18" t="s">
        <v>65</v>
      </c>
      <c r="C14" s="19" t="s">
        <v>56</v>
      </c>
      <c r="D14" s="20" t="s">
        <v>66</v>
      </c>
      <c r="E14" s="166">
        <v>3.1122685185185181E-3</v>
      </c>
      <c r="F14" s="21">
        <f>IF(E14="","",RANK(E14,E14:E15,1))</f>
        <v>1</v>
      </c>
      <c r="G14" s="21" t="str">
        <f>IF(F14="","",IF(F14=1,"🥇 Gold",IF(F14=2,"🥈 Silver",IF(F14=3,"🥉 Bronze",""))))</f>
        <v>🥇 Gold</v>
      </c>
      <c r="H14" s="22"/>
    </row>
    <row r="15" spans="1:8" ht="16" customHeight="1" x14ac:dyDescent="0.35">
      <c r="A15" s="196" t="s">
        <v>68</v>
      </c>
      <c r="B15" s="179"/>
      <c r="C15" s="179"/>
      <c r="D15" s="179"/>
      <c r="E15" s="179"/>
      <c r="F15" s="179"/>
      <c r="G15" s="179"/>
      <c r="H15" s="179"/>
    </row>
    <row r="16" spans="1:8" ht="20" customHeight="1" x14ac:dyDescent="0.35">
      <c r="A16" s="33">
        <v>157</v>
      </c>
      <c r="B16" s="34" t="s">
        <v>69</v>
      </c>
      <c r="C16" s="35" t="s">
        <v>70</v>
      </c>
      <c r="D16" s="36" t="s">
        <v>71</v>
      </c>
      <c r="E16" s="166">
        <v>3.3223379629629631E-3</v>
      </c>
      <c r="F16" s="21">
        <f>IF(E16="","",RANK(E16,E16:E16,1))</f>
        <v>1</v>
      </c>
      <c r="G16" s="21" t="str">
        <f>IF(F16="","",IF(F16=1,"🥇 Gold",IF(F16=2,"🥈 Silver",IF(F16=3,"🥉 Bronze",""))))</f>
        <v>🥇 Gold</v>
      </c>
      <c r="H16" s="37"/>
    </row>
    <row r="18" spans="1:8" ht="5" customHeight="1" x14ac:dyDescent="0.35">
      <c r="A18" s="1"/>
      <c r="B18" s="1"/>
      <c r="C18" s="1"/>
      <c r="D18" s="1"/>
      <c r="E18" s="1"/>
      <c r="F18" s="1"/>
      <c r="G18" s="1"/>
      <c r="H18" s="1"/>
    </row>
    <row r="19" spans="1:8" ht="22" customHeight="1" x14ac:dyDescent="0.35">
      <c r="A19" s="188" t="s">
        <v>72</v>
      </c>
      <c r="B19" s="179"/>
      <c r="C19" s="179"/>
      <c r="D19" s="179"/>
      <c r="E19" s="179"/>
      <c r="F19" s="179"/>
      <c r="G19" s="179"/>
      <c r="H19" s="179"/>
    </row>
    <row r="20" spans="1:8" ht="18" customHeight="1" x14ac:dyDescent="0.35">
      <c r="A20" s="38"/>
      <c r="B20" s="38" t="s">
        <v>48</v>
      </c>
      <c r="C20" s="38" t="s">
        <v>7</v>
      </c>
      <c r="D20" s="38" t="s">
        <v>8</v>
      </c>
      <c r="E20" s="38" t="s">
        <v>9</v>
      </c>
      <c r="F20" s="38" t="s">
        <v>73</v>
      </c>
      <c r="G20" s="38" t="s">
        <v>74</v>
      </c>
      <c r="H20" s="38"/>
    </row>
    <row r="21" spans="1:8" ht="20" customHeight="1" x14ac:dyDescent="0.35">
      <c r="A21" s="39"/>
      <c r="B21" s="40" t="s">
        <v>57</v>
      </c>
      <c r="C21" s="41" t="str">
        <f>IFERROR(INDEX(B7:B9,MATCH(MIN(E7:E9),E7:E9,0)),"-")</f>
        <v>Charlie Lane</v>
      </c>
      <c r="D21" s="42" t="str">
        <f>IFERROR(INDEX(B7:B9,MATCH(SMALL(E7:E9,2),E7:E9,0)),"-")</f>
        <v>Robin Wallace</v>
      </c>
      <c r="E21" s="43" t="str">
        <f>IFERROR(INDEX(B7:B9,MATCH(SMALL(E7:E9,3),E7:E9,0)),"-")</f>
        <v>Neil Thomson</v>
      </c>
      <c r="F21" s="44" t="str">
        <f>IFERROR(INDEX(C7:C9,MATCH(MIN(E7:E9),E7:E9,0)),"-")</f>
        <v>Leweston Pentathlon Academy</v>
      </c>
      <c r="G21" s="45">
        <f>IFERROR(MIN(E7:E9),"-")</f>
        <v>3.0309027777777778E-3</v>
      </c>
      <c r="H21" s="195"/>
    </row>
    <row r="22" spans="1:8" ht="20" customHeight="1" x14ac:dyDescent="0.35">
      <c r="A22" s="46"/>
      <c r="B22" s="47" t="s">
        <v>63</v>
      </c>
      <c r="C22" s="41" t="str">
        <f>IFERROR(INDEX(B11:B11,MATCH(MIN(E11:E11),E11:E11,0)),"-")</f>
        <v>Philip Barlow</v>
      </c>
      <c r="D22" s="42" t="str">
        <f>IFERROR(INDEX(B11:B11,MATCH(SMALL(E11:E11,2),E11:E11,0)),"-")</f>
        <v>-</v>
      </c>
      <c r="E22" s="43" t="str">
        <f>IFERROR(INDEX(B11:B11,MATCH(SMALL(E11:E11,3),E11:E11,0)),"-")</f>
        <v>-</v>
      </c>
      <c r="F22" s="44" t="str">
        <f>IFERROR(INDEX(C11:C11,MATCH(MIN(E11:E11),E11:E11,0)),"-")</f>
        <v>North West Pentathlon Hub</v>
      </c>
      <c r="G22" s="45">
        <f>IFERROR(MIN(E11:E11),"-")</f>
        <v>3.0202546296296297E-3</v>
      </c>
      <c r="H22" s="193"/>
    </row>
    <row r="23" spans="1:8" ht="20" customHeight="1" x14ac:dyDescent="0.35">
      <c r="A23" s="39"/>
      <c r="B23" s="40" t="s">
        <v>66</v>
      </c>
      <c r="C23" s="41" t="str">
        <f>IFERROR(INDEX(B13:B14,MATCH(MIN(E13:E14),E13:E14,0)),"-")</f>
        <v>Nicola Case</v>
      </c>
      <c r="D23" s="42" t="str">
        <f>IFERROR(INDEX(B13:B14,MATCH(SMALL(E13:E14,2),E13:E14,0)),"-")</f>
        <v>Jilly Wallace</v>
      </c>
      <c r="E23" s="43" t="str">
        <f>IFERROR(INDEX(B13:B14,MATCH(SMALL(E13:E14,3),E13:E14,0)),"-")</f>
        <v>-</v>
      </c>
      <c r="F23" s="44" t="str">
        <f>IFERROR(INDEX(C13:C14,MATCH(MIN(E13:E14),E13:E14,0)),"-")</f>
        <v>Leweston Pentathlon Academy</v>
      </c>
      <c r="G23" s="45">
        <f>IFERROR(MIN(E13:E14),"-")</f>
        <v>3.0622685185185184E-3</v>
      </c>
      <c r="H23" s="195"/>
    </row>
    <row r="24" spans="1:8" ht="20" customHeight="1" x14ac:dyDescent="0.35">
      <c r="A24" s="46"/>
      <c r="B24" s="47" t="s">
        <v>71</v>
      </c>
      <c r="C24" s="41" t="str">
        <f>IFERROR(INDEX(B16:B16,MATCH(MIN(E16:E16),E16:E16,0)),"-")</f>
        <v>Suzanne Clarkson</v>
      </c>
      <c r="D24" s="42" t="str">
        <f>IFERROR(INDEX(B16:B16,MATCH(SMALL(E16:E16,2),E16:E16,0)),"-")</f>
        <v>-</v>
      </c>
      <c r="E24" s="43" t="str">
        <f>IFERROR(INDEX(B16:B16,MATCH(SMALL(E16:E16,3),E16:E16,0)),"-")</f>
        <v>-</v>
      </c>
      <c r="F24" s="44" t="str">
        <f>IFERROR(INDEX(C16:C16,MATCH(MIN(E16:E16),E16:E16,0)),"-")</f>
        <v>Yorkshire Biathle Club</v>
      </c>
      <c r="G24" s="45">
        <f>IFERROR(MIN(E16:E16),"-")</f>
        <v>3.3223379629629631E-3</v>
      </c>
      <c r="H24" s="193"/>
    </row>
  </sheetData>
  <sortState xmlns:xlrd2="http://schemas.microsoft.com/office/spreadsheetml/2017/richdata2" ref="A7:H9">
    <sortCondition ref="E7:E9"/>
  </sortState>
  <mergeCells count="15">
    <mergeCell ref="A1:H1"/>
    <mergeCell ref="H24"/>
    <mergeCell ref="A6:H6"/>
    <mergeCell ref="H22"/>
    <mergeCell ref="A12:H12"/>
    <mergeCell ref="H23"/>
    <mergeCell ref="A2:B2"/>
    <mergeCell ref="A5:H5"/>
    <mergeCell ref="C2:D2"/>
    <mergeCell ref="A15:H15"/>
    <mergeCell ref="G2:H2"/>
    <mergeCell ref="E2:F2"/>
    <mergeCell ref="A10:H10"/>
    <mergeCell ref="H21"/>
    <mergeCell ref="A19:H1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showGridLines="0" workbookViewId="0">
      <pane ySplit="5" topLeftCell="A6" activePane="bottomLeft" state="frozen"/>
      <selection pane="bottomLeft" activeCell="K13" sqref="K13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75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76</v>
      </c>
      <c r="D2" s="179"/>
      <c r="E2" s="184" t="s">
        <v>77</v>
      </c>
      <c r="F2" s="179"/>
      <c r="G2" s="184" t="s">
        <v>78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196" t="s">
        <v>79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3</v>
      </c>
      <c r="B7" s="49" t="s">
        <v>84</v>
      </c>
      <c r="C7" s="50" t="s">
        <v>81</v>
      </c>
      <c r="D7" s="51" t="s">
        <v>82</v>
      </c>
      <c r="E7" s="166">
        <v>2.1706018518518519E-3</v>
      </c>
      <c r="F7" s="21">
        <f>IF(E7="","",RANK(E7,E6:E12,1))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48">
        <v>7</v>
      </c>
      <c r="B8" s="49" t="s">
        <v>88</v>
      </c>
      <c r="C8" s="50" t="s">
        <v>81</v>
      </c>
      <c r="D8" s="51" t="s">
        <v>82</v>
      </c>
      <c r="E8" s="166">
        <v>2.4173611111111114E-3</v>
      </c>
      <c r="F8" s="21">
        <f>IF(E8="","",RANK(E8,E3:E9,1))</f>
        <v>2</v>
      </c>
      <c r="G8" s="21" t="str">
        <f>IF(F8="","",IF(F8=1,"🥇 Gold",IF(F8=2,"🥈 Silver",IF(F8=3,"🥉 Bronze",""))))</f>
        <v>🥈 Silver</v>
      </c>
      <c r="H8" s="52" t="s">
        <v>83</v>
      </c>
    </row>
    <row r="9" spans="1:8" ht="20" customHeight="1" x14ac:dyDescent="0.35">
      <c r="A9" s="48">
        <v>8</v>
      </c>
      <c r="B9" s="49" t="s">
        <v>89</v>
      </c>
      <c r="C9" s="50" t="s">
        <v>81</v>
      </c>
      <c r="D9" s="51" t="s">
        <v>82</v>
      </c>
      <c r="E9" s="166">
        <v>2.4776620370370369E-3</v>
      </c>
      <c r="F9" s="21">
        <f>IF(E9="","",RANK(E9,E3:E9,1))</f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48">
        <v>6</v>
      </c>
      <c r="B10" s="49" t="s">
        <v>87</v>
      </c>
      <c r="C10" s="50" t="s">
        <v>81</v>
      </c>
      <c r="D10" s="51" t="s">
        <v>82</v>
      </c>
      <c r="E10" s="166">
        <v>2.5270833333333334E-3</v>
      </c>
      <c r="F10" s="21">
        <f>IF(E10="","",RANK(E10,E6:E12,1))</f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48">
        <v>2</v>
      </c>
      <c r="B11" s="49" t="s">
        <v>80</v>
      </c>
      <c r="C11" s="50" t="s">
        <v>81</v>
      </c>
      <c r="D11" s="51" t="s">
        <v>82</v>
      </c>
      <c r="E11" s="166">
        <v>3.0748842592592594E-3</v>
      </c>
      <c r="F11" s="21">
        <v>5</v>
      </c>
      <c r="G11" s="21" t="str">
        <f>IF(F11="","",IF(F11=1,"🥇 Gold",IF(F11=2,"🥈 Silver",IF(F11=3,"🥉 Bronze",""))))</f>
        <v/>
      </c>
      <c r="H11" s="52" t="s">
        <v>83</v>
      </c>
    </row>
    <row r="12" spans="1:8" ht="20" customHeight="1" x14ac:dyDescent="0.35">
      <c r="A12" s="48">
        <v>4</v>
      </c>
      <c r="B12" s="49" t="s">
        <v>85</v>
      </c>
      <c r="C12" s="50" t="s">
        <v>81</v>
      </c>
      <c r="D12" s="51" t="s">
        <v>82</v>
      </c>
      <c r="E12" s="166" t="s">
        <v>334</v>
      </c>
      <c r="F12" s="21"/>
      <c r="G12" s="21"/>
      <c r="H12" s="52" t="s">
        <v>83</v>
      </c>
    </row>
    <row r="13" spans="1:8" ht="20" customHeight="1" x14ac:dyDescent="0.35">
      <c r="A13" s="48">
        <v>5</v>
      </c>
      <c r="B13" s="49" t="s">
        <v>86</v>
      </c>
      <c r="C13" s="50" t="s">
        <v>81</v>
      </c>
      <c r="D13" s="51" t="s">
        <v>82</v>
      </c>
      <c r="E13" s="166" t="s">
        <v>334</v>
      </c>
      <c r="F13" s="21"/>
      <c r="G13" s="21"/>
      <c r="H13" s="52" t="s">
        <v>83</v>
      </c>
    </row>
    <row r="14" spans="1:8" ht="16" customHeight="1" x14ac:dyDescent="0.35">
      <c r="A14" s="196" t="s">
        <v>90</v>
      </c>
      <c r="B14" s="179"/>
      <c r="C14" s="179"/>
      <c r="D14" s="179"/>
      <c r="E14" s="179"/>
      <c r="F14" s="179"/>
      <c r="G14" s="179"/>
      <c r="H14" s="179"/>
    </row>
    <row r="15" spans="1:8" ht="20" customHeight="1" x14ac:dyDescent="0.35">
      <c r="A15" s="53">
        <v>12</v>
      </c>
      <c r="B15" s="54" t="s">
        <v>96</v>
      </c>
      <c r="C15" s="55" t="s">
        <v>97</v>
      </c>
      <c r="D15" s="56" t="s">
        <v>93</v>
      </c>
      <c r="E15" s="166">
        <v>1.7476851851851852E-3</v>
      </c>
      <c r="F15" s="21">
        <f>IF(E15="","",RANK(E15,E12:E18,1))</f>
        <v>1</v>
      </c>
      <c r="G15" s="21" t="str">
        <f>IF(F15="","",IF(F15=1,"🥇 Gold",IF(F15=2,"🥈 Silver",IF(F15=3,"🥉 Bronze",""))))</f>
        <v>🥇 Gold</v>
      </c>
      <c r="H15" s="57"/>
    </row>
    <row r="16" spans="1:8" ht="20" customHeight="1" x14ac:dyDescent="0.35">
      <c r="A16" s="58">
        <v>15</v>
      </c>
      <c r="B16" s="59" t="s">
        <v>100</v>
      </c>
      <c r="C16" s="60" t="s">
        <v>92</v>
      </c>
      <c r="D16" s="61" t="s">
        <v>93</v>
      </c>
      <c r="E16" s="166">
        <v>1.8140046296296296E-3</v>
      </c>
      <c r="F16" s="21">
        <f>IF(E16="","",RANK(E16,E10:E16,1))</f>
        <v>2</v>
      </c>
      <c r="G16" s="21" t="str">
        <f>IF(F16="","",IF(F16=1,"🥇 Gold",IF(F16=2,"🥈 Silver",IF(F16=3,"🥉 Bronze",""))))</f>
        <v>🥈 Silver</v>
      </c>
      <c r="H16" s="62"/>
    </row>
    <row r="17" spans="1:8" ht="20" customHeight="1" x14ac:dyDescent="0.35">
      <c r="A17" s="53">
        <v>14</v>
      </c>
      <c r="B17" s="54" t="s">
        <v>99</v>
      </c>
      <c r="C17" s="55" t="s">
        <v>81</v>
      </c>
      <c r="D17" s="56" t="s">
        <v>93</v>
      </c>
      <c r="E17" s="166">
        <v>1.9032407407407407E-3</v>
      </c>
      <c r="F17" s="21">
        <f>IF(E17="","",RANK(E17,E12:E18,1))</f>
        <v>3</v>
      </c>
      <c r="G17" s="21" t="str">
        <f>IF(F17="","",IF(F17=1,"🥇 Gold",IF(F17=2,"🥈 Silver",IF(F17=3,"🥉 Bronze",""))))</f>
        <v>🥉 Bronze</v>
      </c>
      <c r="H17" s="57"/>
    </row>
    <row r="18" spans="1:8" ht="20" customHeight="1" x14ac:dyDescent="0.35">
      <c r="A18" s="58">
        <v>11</v>
      </c>
      <c r="B18" s="59" t="s">
        <v>95</v>
      </c>
      <c r="C18" s="60" t="s">
        <v>56</v>
      </c>
      <c r="D18" s="61" t="s">
        <v>93</v>
      </c>
      <c r="E18" s="166">
        <v>1.9442129629629629E-3</v>
      </c>
      <c r="F18" s="21">
        <v>4</v>
      </c>
      <c r="G18" s="21" t="str">
        <f>IF(F18="","",IF(F18=1,"🥇 Gold",IF(F18=2,"🥈 Silver",IF(F18=3,"🥉 Bronze",""))))</f>
        <v/>
      </c>
      <c r="H18" s="62"/>
    </row>
    <row r="19" spans="1:8" ht="20" customHeight="1" x14ac:dyDescent="0.35">
      <c r="A19" s="53">
        <v>9</v>
      </c>
      <c r="B19" s="54" t="s">
        <v>91</v>
      </c>
      <c r="C19" s="55" t="s">
        <v>92</v>
      </c>
      <c r="D19" s="56" t="s">
        <v>93</v>
      </c>
      <c r="E19" s="166">
        <v>1.9574074074074073E-3</v>
      </c>
      <c r="F19" s="21">
        <v>5</v>
      </c>
      <c r="G19" s="21" t="str">
        <f>IF(F19="","",IF(F19=1,"🥇 Gold",IF(F19=2,"🥈 Silver",IF(F19=3,"🥉 Bronze",""))))</f>
        <v/>
      </c>
      <c r="H19" s="57"/>
    </row>
    <row r="20" spans="1:8" ht="20" customHeight="1" x14ac:dyDescent="0.35">
      <c r="A20" s="53">
        <v>10</v>
      </c>
      <c r="B20" s="54" t="s">
        <v>94</v>
      </c>
      <c r="C20" s="55" t="s">
        <v>56</v>
      </c>
      <c r="D20" s="56" t="s">
        <v>93</v>
      </c>
      <c r="E20" s="166">
        <v>2.1511574074074076E-3</v>
      </c>
      <c r="F20" s="21">
        <v>6</v>
      </c>
      <c r="G20" s="21" t="str">
        <f>IF(F20="","",IF(F20=1,"🥇 Gold",IF(F20=2,"🥈 Silver",IF(F20=3,"🥉 Bronze",""))))</f>
        <v/>
      </c>
      <c r="H20" s="57"/>
    </row>
    <row r="21" spans="1:8" ht="20" customHeight="1" x14ac:dyDescent="0.35">
      <c r="A21" s="58">
        <v>13</v>
      </c>
      <c r="B21" s="59" t="s">
        <v>98</v>
      </c>
      <c r="C21" s="60" t="s">
        <v>81</v>
      </c>
      <c r="D21" s="61" t="s">
        <v>93</v>
      </c>
      <c r="E21" s="166">
        <v>3.0204861111111114E-3</v>
      </c>
      <c r="F21" s="21"/>
      <c r="G21" s="21" t="str">
        <f>IF(F21="","",IF(F21=1,"🥇 Gold",IF(F21=2,"🥈 Silver",IF(F21=3,"🥉 Bronze",""))))</f>
        <v/>
      </c>
      <c r="H21" s="62"/>
    </row>
    <row r="23" spans="1:8" ht="5" customHeight="1" x14ac:dyDescent="0.35">
      <c r="A23" s="1"/>
      <c r="B23" s="1"/>
      <c r="C23" s="1"/>
      <c r="D23" s="1"/>
      <c r="E23" s="1"/>
      <c r="F23" s="1"/>
      <c r="G23" s="1"/>
      <c r="H23" s="1"/>
    </row>
    <row r="24" spans="1:8" ht="22" customHeight="1" x14ac:dyDescent="0.35">
      <c r="A24" s="188" t="s">
        <v>101</v>
      </c>
      <c r="B24" s="179"/>
      <c r="C24" s="179"/>
      <c r="D24" s="179"/>
      <c r="E24" s="179"/>
      <c r="F24" s="179"/>
      <c r="G24" s="179"/>
      <c r="H24" s="179"/>
    </row>
    <row r="25" spans="1:8" ht="18" customHeight="1" x14ac:dyDescent="0.35">
      <c r="A25" s="38"/>
      <c r="B25" s="38" t="s">
        <v>48</v>
      </c>
      <c r="C25" s="38" t="s">
        <v>7</v>
      </c>
      <c r="D25" s="38" t="s">
        <v>8</v>
      </c>
      <c r="E25" s="38" t="s">
        <v>9</v>
      </c>
      <c r="F25" s="38" t="s">
        <v>73</v>
      </c>
      <c r="G25" s="38" t="s">
        <v>74</v>
      </c>
      <c r="H25" s="38"/>
    </row>
    <row r="26" spans="1:8" ht="20" customHeight="1" x14ac:dyDescent="0.35">
      <c r="A26" s="46"/>
      <c r="B26" s="47" t="s">
        <v>82</v>
      </c>
      <c r="C26" s="41" t="str">
        <f>IFERROR(INDEX(B7:B13,MATCH(MIN(E7:E13),E7:E13,0)),"-")</f>
        <v>Elaina Bowditch</v>
      </c>
      <c r="D26" s="42" t="str">
        <f>IFERROR(INDEX(B7:B13,MATCH(SMALL(E7:E13,2),E7:E13,0)),"-")</f>
        <v>Lauren Jenkins</v>
      </c>
      <c r="E26" s="43" t="str">
        <f>IFERROR(INDEX(B7:B13,MATCH(SMALL(E7:E13,3),E7:E13,0)),"-")</f>
        <v>Millie Hunt</v>
      </c>
      <c r="F26" s="44" t="str">
        <f>IFERROR(INDEX(C7:C13,MATCH(MIN(E7:E13),E7:E13,0)),"-")</f>
        <v>Wessex Wyvern MPC</v>
      </c>
      <c r="G26" s="45">
        <f>IFERROR(MIN(E7:E13),"-")</f>
        <v>2.1706018518518519E-3</v>
      </c>
      <c r="H26" s="197"/>
    </row>
    <row r="27" spans="1:8" ht="20" customHeight="1" x14ac:dyDescent="0.35">
      <c r="A27" s="46"/>
      <c r="B27" s="47" t="s">
        <v>93</v>
      </c>
      <c r="C27" s="41" t="str">
        <f>IFERROR(INDEX(B15:B21,MATCH(MIN(E15:E21),E15:E21,0)),"-")</f>
        <v>Frederick Sim</v>
      </c>
      <c r="D27" s="42" t="str">
        <f>IFERROR(INDEX(B15:B21,MATCH(SMALL(E15:E21,2),E15:E21,0)),"-")</f>
        <v>Max Smith</v>
      </c>
      <c r="E27" s="43" t="str">
        <f>IFERROR(INDEX(B15:B21,MATCH(SMALL(E15:E21,3),E15:E21,0)),"-")</f>
        <v>Kian Acuavera</v>
      </c>
      <c r="F27" s="44" t="str">
        <f>IFERROR(INDEX(C15:C21,MATCH(MIN(E15:E21),E15:E21,0)),"-")</f>
        <v>Monkton Combe Pentathlon</v>
      </c>
      <c r="G27" s="45">
        <f>IFERROR(MIN(E15:E21),"-")</f>
        <v>1.7476851851851852E-3</v>
      </c>
      <c r="H27" s="197"/>
    </row>
  </sheetData>
  <sortState xmlns:xlrd2="http://schemas.microsoft.com/office/spreadsheetml/2017/richdata2" ref="A15:H21">
    <sortCondition ref="E15:E21"/>
  </sortState>
  <mergeCells count="11">
    <mergeCell ref="A1:H1"/>
    <mergeCell ref="A6:H6"/>
    <mergeCell ref="A2:B2"/>
    <mergeCell ref="H27"/>
    <mergeCell ref="A5:H5"/>
    <mergeCell ref="C2:D2"/>
    <mergeCell ref="G2:H2"/>
    <mergeCell ref="E2:F2"/>
    <mergeCell ref="A24:H24"/>
    <mergeCell ref="H26"/>
    <mergeCell ref="A14:H14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workbookViewId="0">
      <pane ySplit="5" topLeftCell="A19" activePane="bottomLeft" state="frozen"/>
      <selection pane="bottomLeft" activeCell="K15" sqref="K15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102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103</v>
      </c>
      <c r="D2" s="179"/>
      <c r="E2" s="184" t="s">
        <v>104</v>
      </c>
      <c r="F2" s="179"/>
      <c r="G2" s="184" t="s">
        <v>105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198" t="s">
        <v>106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18</v>
      </c>
      <c r="B7" s="49" t="s">
        <v>110</v>
      </c>
      <c r="C7" s="50" t="s">
        <v>81</v>
      </c>
      <c r="D7" s="51" t="s">
        <v>16</v>
      </c>
      <c r="E7" s="166">
        <v>1.7493055555555554E-3</v>
      </c>
      <c r="F7" s="21">
        <f>IF(E7="","",RANK(E7,E5:E16,1))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63">
        <v>17</v>
      </c>
      <c r="B8" s="64" t="s">
        <v>109</v>
      </c>
      <c r="C8" s="65" t="s">
        <v>59</v>
      </c>
      <c r="D8" s="66" t="s">
        <v>16</v>
      </c>
      <c r="E8" s="166">
        <v>1.7984953703703702E-3</v>
      </c>
      <c r="F8" s="21">
        <f>IF(E8="","",RANK(E8,E7:E18,1))</f>
        <v>2</v>
      </c>
      <c r="G8" s="21" t="str">
        <f>IF(F8="","",IF(F8=1,"🥇 Gold",IF(F8=2,"🥈 Silver",IF(F8=3,"🥉 Bronze",""))))</f>
        <v>🥈 Silver</v>
      </c>
      <c r="H8" s="67"/>
    </row>
    <row r="9" spans="1:8" ht="20" customHeight="1" x14ac:dyDescent="0.35">
      <c r="A9" s="48">
        <v>27</v>
      </c>
      <c r="B9" s="49" t="s">
        <v>119</v>
      </c>
      <c r="C9" s="50" t="s">
        <v>81</v>
      </c>
      <c r="D9" s="51" t="s">
        <v>16</v>
      </c>
      <c r="E9" s="173">
        <v>1.8097222222222223E-3</v>
      </c>
      <c r="F9" s="21">
        <f>IF(E9="","",RANK(E9,E1:E9,1))</f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48">
        <v>22</v>
      </c>
      <c r="B10" s="49" t="s">
        <v>114</v>
      </c>
      <c r="C10" s="50" t="s">
        <v>81</v>
      </c>
      <c r="D10" s="51" t="s">
        <v>16</v>
      </c>
      <c r="E10" s="166">
        <v>1.8928240740740739E-3</v>
      </c>
      <c r="F10" s="21">
        <f>IF(E10="","",RANK(E10,E4:E15,1))</f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68">
        <v>26</v>
      </c>
      <c r="B11" s="69" t="s">
        <v>118</v>
      </c>
      <c r="C11" s="70" t="s">
        <v>56</v>
      </c>
      <c r="D11" s="71" t="s">
        <v>16</v>
      </c>
      <c r="E11" s="166">
        <v>1.9089120370370371E-3</v>
      </c>
      <c r="F11" s="21">
        <f>IF(E11="","",RANK(E11,E1:E12,1))</f>
        <v>5</v>
      </c>
      <c r="G11" s="21" t="str">
        <f>IF(F11="","",IF(F11=1,"🥇 Gold",IF(F11=2,"🥈 Silver",IF(F11=3,"🥉 Bronze",""))))</f>
        <v/>
      </c>
      <c r="H11" s="72"/>
    </row>
    <row r="12" spans="1:8" ht="20" customHeight="1" x14ac:dyDescent="0.35">
      <c r="A12" s="63">
        <v>19</v>
      </c>
      <c r="B12" s="64" t="s">
        <v>111</v>
      </c>
      <c r="C12" s="65" t="s">
        <v>56</v>
      </c>
      <c r="D12" s="66" t="s">
        <v>16</v>
      </c>
      <c r="E12" s="166">
        <v>1.9371527777777779E-3</v>
      </c>
      <c r="F12" s="21">
        <v>6</v>
      </c>
      <c r="G12" s="21" t="str">
        <f>IF(F12="","",IF(F12=1,"🥇 Gold",IF(F12=2,"🥈 Silver",IF(F12=3,"🥉 Bronze",""))))</f>
        <v/>
      </c>
      <c r="H12" s="67"/>
    </row>
    <row r="13" spans="1:8" ht="20" customHeight="1" x14ac:dyDescent="0.35">
      <c r="A13" s="68">
        <v>24</v>
      </c>
      <c r="B13" s="69" t="s">
        <v>116</v>
      </c>
      <c r="C13" s="70" t="s">
        <v>92</v>
      </c>
      <c r="D13" s="71" t="s">
        <v>16</v>
      </c>
      <c r="E13" s="166">
        <v>1.9695601851851853E-3</v>
      </c>
      <c r="F13" s="21">
        <f>IF(E13="","",RANK(E13,E5:E16,1))</f>
        <v>7</v>
      </c>
      <c r="G13" s="21" t="str">
        <f>IF(F13="","",IF(F13=1,"🥇 Gold",IF(F13=2,"🥈 Silver",IF(F13=3,"🥉 Bronze",""))))</f>
        <v/>
      </c>
      <c r="H13" s="72"/>
    </row>
    <row r="14" spans="1:8" ht="20" customHeight="1" x14ac:dyDescent="0.35">
      <c r="A14" s="63">
        <v>25</v>
      </c>
      <c r="B14" s="64" t="s">
        <v>117</v>
      </c>
      <c r="C14" s="65" t="s">
        <v>108</v>
      </c>
      <c r="D14" s="66" t="s">
        <v>16</v>
      </c>
      <c r="E14" s="166">
        <v>2.0101851851851852E-3</v>
      </c>
      <c r="F14" s="21">
        <f>IF(E14="","",RANK(E14,E5:E16,1))</f>
        <v>8</v>
      </c>
      <c r="G14" s="21" t="str">
        <f>IF(F14="","",IF(F14=1,"🥇 Gold",IF(F14=2,"🥈 Silver",IF(F14=3,"🥉 Bronze",""))))</f>
        <v/>
      </c>
      <c r="H14" s="67"/>
    </row>
    <row r="15" spans="1:8" ht="20" customHeight="1" x14ac:dyDescent="0.35">
      <c r="A15" s="48">
        <v>20</v>
      </c>
      <c r="B15" s="49" t="s">
        <v>112</v>
      </c>
      <c r="C15" s="50" t="s">
        <v>81</v>
      </c>
      <c r="D15" s="51" t="s">
        <v>16</v>
      </c>
      <c r="E15" s="166">
        <v>2.0388888888888887E-3</v>
      </c>
      <c r="F15" s="21">
        <v>9</v>
      </c>
      <c r="G15" s="21" t="str">
        <f>IF(F15="","",IF(F15=1,"🥇 Gold",IF(F15=2,"🥈 Silver",IF(F15=3,"🥉 Bronze",""))))</f>
        <v/>
      </c>
      <c r="H15" s="52" t="s">
        <v>83</v>
      </c>
    </row>
    <row r="16" spans="1:8" ht="20" customHeight="1" x14ac:dyDescent="0.35">
      <c r="A16" s="48">
        <v>23</v>
      </c>
      <c r="B16" s="49" t="s">
        <v>115</v>
      </c>
      <c r="C16" s="50" t="s">
        <v>81</v>
      </c>
      <c r="D16" s="51" t="s">
        <v>16</v>
      </c>
      <c r="E16" s="166">
        <v>2.0421296296296294E-3</v>
      </c>
      <c r="F16" s="21">
        <v>10</v>
      </c>
      <c r="G16" s="21" t="str">
        <f>IF(F16="","",IF(F16=1,"🥇 Gold",IF(F16=2,"🥈 Silver",IF(F16=3,"🥉 Bronze",""))))</f>
        <v/>
      </c>
      <c r="H16" s="52" t="s">
        <v>83</v>
      </c>
    </row>
    <row r="17" spans="1:8" ht="20" customHeight="1" x14ac:dyDescent="0.35">
      <c r="A17" s="63">
        <v>16</v>
      </c>
      <c r="B17" s="64" t="s">
        <v>107</v>
      </c>
      <c r="C17" s="65" t="s">
        <v>108</v>
      </c>
      <c r="D17" s="66" t="s">
        <v>16</v>
      </c>
      <c r="E17" s="166">
        <v>2.4660879629629629E-3</v>
      </c>
      <c r="F17" s="21">
        <v>11</v>
      </c>
      <c r="G17" s="21" t="str">
        <f>IF(F17="","",IF(F17=1,"🥇 Gold",IF(F17=2,"🥈 Silver",IF(F17=3,"🥉 Bronze",""))))</f>
        <v/>
      </c>
      <c r="H17" s="67"/>
    </row>
    <row r="18" spans="1:8" ht="20" customHeight="1" x14ac:dyDescent="0.35">
      <c r="A18" s="63">
        <v>21</v>
      </c>
      <c r="B18" s="64" t="s">
        <v>113</v>
      </c>
      <c r="C18" s="65" t="s">
        <v>59</v>
      </c>
      <c r="D18" s="66" t="s">
        <v>16</v>
      </c>
      <c r="E18" s="166">
        <v>2.4776620370370369E-3</v>
      </c>
      <c r="F18" s="21">
        <v>12</v>
      </c>
      <c r="G18" s="21" t="str">
        <f>IF(F18="","",IF(F18=1,"🥇 Gold",IF(F18=2,"🥈 Silver",IF(F18=3,"🥉 Bronze",""))))</f>
        <v/>
      </c>
      <c r="H18" s="67"/>
    </row>
    <row r="20" spans="1:8" ht="5" customHeight="1" x14ac:dyDescent="0.35">
      <c r="A20" s="1"/>
      <c r="B20" s="1"/>
      <c r="C20" s="1"/>
      <c r="D20" s="1"/>
      <c r="E20" s="1"/>
      <c r="F20" s="1"/>
      <c r="G20" s="1"/>
      <c r="H20" s="1"/>
    </row>
    <row r="21" spans="1:8" ht="22" customHeight="1" x14ac:dyDescent="0.35">
      <c r="A21" s="188" t="s">
        <v>120</v>
      </c>
      <c r="B21" s="179"/>
      <c r="C21" s="179"/>
      <c r="D21" s="179"/>
      <c r="E21" s="179"/>
      <c r="F21" s="179"/>
      <c r="G21" s="179"/>
      <c r="H21" s="179"/>
    </row>
    <row r="22" spans="1:8" ht="18" customHeight="1" x14ac:dyDescent="0.35">
      <c r="A22" s="38"/>
      <c r="B22" s="38" t="s">
        <v>48</v>
      </c>
      <c r="C22" s="38" t="s">
        <v>7</v>
      </c>
      <c r="D22" s="38" t="s">
        <v>8</v>
      </c>
      <c r="E22" s="38" t="s">
        <v>9</v>
      </c>
      <c r="F22" s="38" t="s">
        <v>73</v>
      </c>
      <c r="G22" s="38" t="s">
        <v>74</v>
      </c>
      <c r="H22" s="38"/>
    </row>
    <row r="23" spans="1:8" ht="20" customHeight="1" x14ac:dyDescent="0.35">
      <c r="A23" s="73"/>
      <c r="B23" s="74" t="s">
        <v>16</v>
      </c>
      <c r="C23" s="41" t="str">
        <f>IFERROR(INDEX(B7:B18,MATCH(MIN(E7:E18),E7:E18,0)),"-")</f>
        <v>Annabelle Lee</v>
      </c>
      <c r="D23" s="42" t="str">
        <f>IFERROR(INDEX(B7:B18,MATCH(SMALL(E7:E18,2),E7:E18,0)),"-")</f>
        <v>Anna Barlow</v>
      </c>
      <c r="E23" s="43" t="str">
        <f>IFERROR(INDEX(B7:B18,MATCH(SMALL(E7:E18,3),E7:E18,0)),"-")</f>
        <v>Sophie Gent</v>
      </c>
      <c r="F23" s="44" t="str">
        <f>IFERROR(INDEX(C7:C18,MATCH(MIN(E7:E18),E7:E18,0)),"-")</f>
        <v>Wessex Wyvern MPC</v>
      </c>
      <c r="G23" s="45">
        <f>IFERROR(MIN(E7:E18),"-")</f>
        <v>1.7493055555555554E-3</v>
      </c>
      <c r="H23" s="199"/>
    </row>
  </sheetData>
  <sortState xmlns:xlrd2="http://schemas.microsoft.com/office/spreadsheetml/2017/richdata2" ref="A7:H18">
    <sortCondition ref="E7:E18"/>
  </sortState>
  <mergeCells count="9">
    <mergeCell ref="A1:H1"/>
    <mergeCell ref="A6:H6"/>
    <mergeCell ref="H23"/>
    <mergeCell ref="A2:B2"/>
    <mergeCell ref="A21:H21"/>
    <mergeCell ref="A5:H5"/>
    <mergeCell ref="C2:D2"/>
    <mergeCell ref="G2:H2"/>
    <mergeCell ref="E2:F2"/>
  </mergeCells>
  <pageMargins left="0" right="0" top="0" bottom="0" header="0.51181102362204722" footer="0.51181102362204722"/>
  <pageSetup paperSize="9" orientation="landscape" r:id="rId1"/>
  <ignoredErrors>
    <ignoredError sqref="F7 F13:F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showGridLines="0" workbookViewId="0">
      <pane ySplit="5" topLeftCell="A21" activePane="bottomLeft" state="frozen"/>
      <selection pane="bottomLeft" activeCell="G20" sqref="G20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121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122</v>
      </c>
      <c r="D2" s="179"/>
      <c r="E2" s="184" t="s">
        <v>77</v>
      </c>
      <c r="F2" s="179"/>
      <c r="G2" s="184" t="s">
        <v>123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198" t="s">
        <v>124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33</v>
      </c>
      <c r="B7" s="49" t="s">
        <v>130</v>
      </c>
      <c r="C7" s="50" t="s">
        <v>128</v>
      </c>
      <c r="D7" s="51" t="s">
        <v>18</v>
      </c>
      <c r="E7" s="166">
        <v>1.6594907407407407E-3</v>
      </c>
      <c r="F7" s="21">
        <f>IF(E7="","",RANK(E7,E3:E16,1))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48">
        <v>32</v>
      </c>
      <c r="B8" s="49" t="s">
        <v>129</v>
      </c>
      <c r="C8" s="50" t="s">
        <v>81</v>
      </c>
      <c r="D8" s="51" t="s">
        <v>18</v>
      </c>
      <c r="E8" s="166">
        <v>1.6836805555555555E-3</v>
      </c>
      <c r="F8" s="21">
        <f>IF(E8="","",RANK(E8,E5:E18,1))</f>
        <v>2</v>
      </c>
      <c r="G8" s="21" t="str">
        <f>IF(F8="","",IF(F8=1,"🥇 Gold",IF(F8=2,"🥈 Silver",IF(F8=3,"🥉 Bronze",""))))</f>
        <v>🥈 Silver</v>
      </c>
      <c r="H8" s="52" t="s">
        <v>83</v>
      </c>
    </row>
    <row r="9" spans="1:8" ht="20" customHeight="1" x14ac:dyDescent="0.35">
      <c r="A9" s="48">
        <v>41</v>
      </c>
      <c r="B9" s="49" t="s">
        <v>138</v>
      </c>
      <c r="C9" s="50" t="s">
        <v>59</v>
      </c>
      <c r="D9" s="51" t="s">
        <v>18</v>
      </c>
      <c r="E9" s="166">
        <v>1.7013888888888888E-3</v>
      </c>
      <c r="F9" s="21">
        <f>IF(E9="","",RANK(E9,E1:E10,1))</f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68">
        <v>37</v>
      </c>
      <c r="B10" s="69" t="s">
        <v>134</v>
      </c>
      <c r="C10" s="70" t="s">
        <v>56</v>
      </c>
      <c r="D10" s="71" t="s">
        <v>18</v>
      </c>
      <c r="E10" s="166">
        <v>1.7916666666666669E-3</v>
      </c>
      <c r="F10" s="21">
        <f>IF(E10="","",RANK(E10,E2:E15,1))</f>
        <v>4</v>
      </c>
      <c r="G10" s="21" t="str">
        <f>IF(F10="","",IF(F10=1,"🥇 Gold",IF(F10=2,"🥈 Silver",IF(F10=3,"🥉 Bronze",""))))</f>
        <v/>
      </c>
      <c r="H10" s="72"/>
    </row>
    <row r="11" spans="1:8" ht="20" customHeight="1" x14ac:dyDescent="0.35">
      <c r="A11" s="48">
        <v>28</v>
      </c>
      <c r="B11" s="49" t="s">
        <v>125</v>
      </c>
      <c r="C11" s="50" t="s">
        <v>81</v>
      </c>
      <c r="D11" s="51" t="s">
        <v>18</v>
      </c>
      <c r="E11" s="166">
        <v>1.7984953703703702E-3</v>
      </c>
      <c r="F11" s="21">
        <v>5</v>
      </c>
      <c r="G11" s="21" t="str">
        <f>IF(F11="","",IF(F11=1,"🥇 Gold",IF(F11=2,"🥈 Silver",IF(F11=3,"🥉 Bronze",""))))</f>
        <v/>
      </c>
      <c r="H11" s="52" t="s">
        <v>83</v>
      </c>
    </row>
    <row r="12" spans="1:8" ht="20" customHeight="1" x14ac:dyDescent="0.35">
      <c r="A12" s="48">
        <v>31</v>
      </c>
      <c r="B12" s="49" t="s">
        <v>127</v>
      </c>
      <c r="C12" s="50" t="s">
        <v>128</v>
      </c>
      <c r="D12" s="51" t="s">
        <v>18</v>
      </c>
      <c r="E12" s="166">
        <v>1.8233796296296294E-3</v>
      </c>
      <c r="F12" s="21">
        <v>6</v>
      </c>
      <c r="G12" s="21" t="str">
        <f>IF(F12="","",IF(F12=1,"🥇 Gold",IF(F12=2,"🥈 Silver",IF(F12=3,"🥉 Bronze",""))))</f>
        <v/>
      </c>
      <c r="H12" s="52" t="s">
        <v>83</v>
      </c>
    </row>
    <row r="13" spans="1:8" ht="20" customHeight="1" x14ac:dyDescent="0.35">
      <c r="A13" s="63">
        <v>36</v>
      </c>
      <c r="B13" s="64" t="s">
        <v>133</v>
      </c>
      <c r="C13" s="65" t="s">
        <v>56</v>
      </c>
      <c r="D13" s="66" t="s">
        <v>18</v>
      </c>
      <c r="E13" s="166">
        <v>1.8296296296296294E-3</v>
      </c>
      <c r="F13" s="21">
        <f>IF(E13="","",RANK(E13,E6:E19,1))</f>
        <v>7</v>
      </c>
      <c r="G13" s="21" t="str">
        <f>IF(F13="","",IF(F13=1,"🥇 Gold",IF(F13=2,"🥈 Silver",IF(F13=3,"🥉 Bronze",""))))</f>
        <v/>
      </c>
      <c r="H13" s="67"/>
    </row>
    <row r="14" spans="1:8" ht="20" customHeight="1" x14ac:dyDescent="0.35">
      <c r="A14" s="63">
        <v>42</v>
      </c>
      <c r="B14" s="64" t="s">
        <v>139</v>
      </c>
      <c r="C14" s="174" t="s">
        <v>56</v>
      </c>
      <c r="D14" s="66" t="s">
        <v>18</v>
      </c>
      <c r="E14" s="166">
        <v>1.8458333333333332E-3</v>
      </c>
      <c r="F14" s="21">
        <f>IF(E14="","",RANK(E14,E1:E14,1))</f>
        <v>8</v>
      </c>
      <c r="G14" s="21" t="str">
        <f>IF(F14="","",IF(F14=1,"🥇 Gold",IF(F14=2,"🥈 Silver",IF(F14=3,"🥉 Bronze",""))))</f>
        <v/>
      </c>
      <c r="H14" s="67"/>
    </row>
    <row r="15" spans="1:8" ht="20" customHeight="1" x14ac:dyDescent="0.35">
      <c r="A15" s="48">
        <v>38</v>
      </c>
      <c r="B15" s="49" t="s">
        <v>135</v>
      </c>
      <c r="C15" s="50" t="s">
        <v>81</v>
      </c>
      <c r="D15" s="51" t="s">
        <v>18</v>
      </c>
      <c r="E15" s="166">
        <v>1.9100694444444445E-3</v>
      </c>
      <c r="F15" s="21">
        <f>IF(E15="","",RANK(E15,E6:E19,1))</f>
        <v>9</v>
      </c>
      <c r="G15" s="21" t="str">
        <f>IF(F15="","",IF(F15=1,"🥇 Gold",IF(F15=2,"🥈 Silver",IF(F15=3,"🥉 Bronze",""))))</f>
        <v/>
      </c>
      <c r="H15" s="52" t="s">
        <v>83</v>
      </c>
    </row>
    <row r="16" spans="1:8" ht="20" customHeight="1" x14ac:dyDescent="0.35">
      <c r="A16" s="48">
        <v>40</v>
      </c>
      <c r="B16" s="49" t="s">
        <v>137</v>
      </c>
      <c r="C16" s="50" t="s">
        <v>59</v>
      </c>
      <c r="D16" s="51" t="s">
        <v>18</v>
      </c>
      <c r="E16" s="166">
        <v>1.9337962962962961E-3</v>
      </c>
      <c r="F16" s="21">
        <f>IF(E16="","",RANK(E16,E5:E18,1))</f>
        <v>10</v>
      </c>
      <c r="G16" s="21" t="str">
        <f>IF(F16="","",IF(F16=1,"🥇 Gold",IF(F16=2,"🥈 Silver",IF(F16=3,"🥉 Bronze",""))))</f>
        <v/>
      </c>
      <c r="H16" s="52" t="s">
        <v>83</v>
      </c>
    </row>
    <row r="17" spans="1:8" ht="20" customHeight="1" x14ac:dyDescent="0.35">
      <c r="A17" s="48">
        <v>30</v>
      </c>
      <c r="B17" s="49" t="s">
        <v>126</v>
      </c>
      <c r="C17" s="50" t="s">
        <v>81</v>
      </c>
      <c r="D17" s="51" t="s">
        <v>18</v>
      </c>
      <c r="E17" s="166">
        <v>1.9806712962962963E-3</v>
      </c>
      <c r="F17" s="21">
        <v>11</v>
      </c>
      <c r="G17" s="21" t="str">
        <f>IF(F17="","",IF(F17=1,"🥇 Gold",IF(F17=2,"🥈 Silver",IF(F17=3,"🥉 Bronze",""))))</f>
        <v/>
      </c>
      <c r="H17" s="52" t="s">
        <v>83</v>
      </c>
    </row>
    <row r="18" spans="1:8" ht="20" customHeight="1" x14ac:dyDescent="0.35">
      <c r="A18" s="48">
        <v>35</v>
      </c>
      <c r="B18" s="49" t="s">
        <v>132</v>
      </c>
      <c r="C18" s="50" t="s">
        <v>128</v>
      </c>
      <c r="D18" s="51" t="s">
        <v>18</v>
      </c>
      <c r="E18" s="166">
        <v>2.1438657407407405E-3</v>
      </c>
      <c r="F18" s="21">
        <v>12</v>
      </c>
      <c r="G18" s="21" t="str">
        <f>IF(F18="","",IF(F18=1,"🥇 Gold",IF(F18=2,"🥈 Silver",IF(F18=3,"🥉 Bronze",""))))</f>
        <v/>
      </c>
      <c r="H18" s="52" t="s">
        <v>83</v>
      </c>
    </row>
    <row r="19" spans="1:8" ht="20" customHeight="1" x14ac:dyDescent="0.35">
      <c r="A19" s="48">
        <v>39</v>
      </c>
      <c r="B19" s="49" t="s">
        <v>136</v>
      </c>
      <c r="C19" s="50" t="s">
        <v>59</v>
      </c>
      <c r="D19" s="51" t="s">
        <v>18</v>
      </c>
      <c r="E19" s="166">
        <v>2.3903935185185187E-3</v>
      </c>
      <c r="F19" s="21">
        <v>13</v>
      </c>
      <c r="G19" s="21" t="str">
        <f>IF(F19="","",IF(F19=1,"🥇 Gold",IF(F19=2,"🥈 Silver",IF(F19=3,"🥉 Bronze",""))))</f>
        <v/>
      </c>
      <c r="H19" s="52" t="s">
        <v>83</v>
      </c>
    </row>
    <row r="20" spans="1:8" ht="20" customHeight="1" x14ac:dyDescent="0.35">
      <c r="A20" s="48">
        <v>34</v>
      </c>
      <c r="B20" s="49" t="s">
        <v>131</v>
      </c>
      <c r="C20" s="50" t="s">
        <v>81</v>
      </c>
      <c r="D20" s="51" t="s">
        <v>18</v>
      </c>
      <c r="E20" s="166" t="s">
        <v>334</v>
      </c>
      <c r="F20" s="21"/>
      <c r="G20" s="21" t="str">
        <f>IF(F20="","",IF(F20=1,"🥇 Gold",IF(F20=2,"🥈 Silver",IF(F20=3,"🥉 Bronze",""))))</f>
        <v/>
      </c>
      <c r="H20" s="52" t="s">
        <v>83</v>
      </c>
    </row>
    <row r="22" spans="1:8" ht="5" customHeight="1" x14ac:dyDescent="0.35">
      <c r="A22" s="1"/>
      <c r="B22" s="1"/>
      <c r="C22" s="1"/>
      <c r="D22" s="1"/>
      <c r="E22" s="1"/>
      <c r="F22" s="1"/>
      <c r="G22" s="1"/>
      <c r="H22" s="1"/>
    </row>
    <row r="23" spans="1:8" ht="22" customHeight="1" x14ac:dyDescent="0.35">
      <c r="A23" s="188" t="s">
        <v>141</v>
      </c>
      <c r="B23" s="179"/>
      <c r="C23" s="179"/>
      <c r="D23" s="179"/>
      <c r="E23" s="179"/>
      <c r="F23" s="179"/>
      <c r="G23" s="179"/>
      <c r="H23" s="179"/>
    </row>
    <row r="24" spans="1:8" ht="18" customHeight="1" x14ac:dyDescent="0.35">
      <c r="A24" s="38"/>
      <c r="B24" s="38" t="s">
        <v>48</v>
      </c>
      <c r="C24" s="38" t="s">
        <v>7</v>
      </c>
      <c r="D24" s="38" t="s">
        <v>8</v>
      </c>
      <c r="E24" s="38" t="s">
        <v>9</v>
      </c>
      <c r="F24" s="38" t="s">
        <v>73</v>
      </c>
      <c r="G24" s="38" t="s">
        <v>74</v>
      </c>
      <c r="H24" s="38"/>
    </row>
    <row r="25" spans="1:8" ht="20" customHeight="1" x14ac:dyDescent="0.35">
      <c r="A25" s="73"/>
      <c r="B25" s="74" t="s">
        <v>18</v>
      </c>
      <c r="C25" s="41" t="str">
        <f>IFERROR(INDEX(B7:B20,MATCH(MIN(E7:E20),E7:E20,0)),"-")</f>
        <v>Callan Moffat</v>
      </c>
      <c r="D25" s="42" t="str">
        <f>IFERROR(INDEX(B7:B20,MATCH(SMALL(E7:E20,2),E7:E20,0)),"-")</f>
        <v>Blake Morgan</v>
      </c>
      <c r="E25" s="43" t="str">
        <f>IFERROR(INDEX(B7:B20,MATCH(SMALL(E7:E20,3),E7:E20,0)),"-")</f>
        <v>William Wiggans</v>
      </c>
      <c r="F25" s="44" t="str">
        <f>IFERROR(INDEX(C7:C20,MATCH(MIN(E7:E20),E7:E20,0)),"-")</f>
        <v>Caledonian PAC</v>
      </c>
      <c r="G25" s="45">
        <f>IFERROR(MIN(E7:E20),"-")</f>
        <v>1.6594907407407407E-3</v>
      </c>
      <c r="H25" s="199"/>
    </row>
  </sheetData>
  <sortState xmlns:xlrd2="http://schemas.microsoft.com/office/spreadsheetml/2017/richdata2" ref="A7:H20">
    <sortCondition ref="E7:E20"/>
  </sortState>
  <mergeCells count="9">
    <mergeCell ref="H25"/>
    <mergeCell ref="A1:H1"/>
    <mergeCell ref="A23:H23"/>
    <mergeCell ref="A6:H6"/>
    <mergeCell ref="A2:B2"/>
    <mergeCell ref="A5:H5"/>
    <mergeCell ref="C2:D2"/>
    <mergeCell ref="G2:H2"/>
    <mergeCell ref="E2:F2"/>
  </mergeCells>
  <pageMargins left="0" right="0" top="0" bottom="0" header="0.51181102362204722" footer="0.51181102362204722"/>
  <pageSetup paperSize="9" orientation="landscape" r:id="rId1"/>
  <ignoredErrors>
    <ignoredError sqref="F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showGridLines="0" workbookViewId="0">
      <pane ySplit="5" topLeftCell="A19" activePane="bottomLeft" state="frozen"/>
      <selection pane="bottomLeft" activeCell="F18" sqref="F18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142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143</v>
      </c>
      <c r="D2" s="179"/>
      <c r="E2" s="184" t="s">
        <v>104</v>
      </c>
      <c r="F2" s="179"/>
      <c r="G2" s="184" t="s">
        <v>144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0" t="s">
        <v>145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75">
        <v>48</v>
      </c>
      <c r="B7" s="76" t="s">
        <v>151</v>
      </c>
      <c r="C7" s="77" t="s">
        <v>128</v>
      </c>
      <c r="D7" s="78" t="s">
        <v>20</v>
      </c>
      <c r="E7" s="166">
        <v>2.3173611111111112E-3</v>
      </c>
      <c r="F7" s="21">
        <f>IF(E7="","",RANK(E7,E2:E13,1))</f>
        <v>1</v>
      </c>
      <c r="G7" s="21" t="str">
        <f>IF(F7="","",IF(F7=1,"🥇 Gold",IF(F7=2,"🥈 Silver",IF(F7=3,"🥉 Bronze",""))))</f>
        <v>🥇 Gold</v>
      </c>
      <c r="H7" s="79"/>
    </row>
    <row r="8" spans="1:8" ht="20" customHeight="1" x14ac:dyDescent="0.35">
      <c r="A8" s="80">
        <v>45</v>
      </c>
      <c r="B8" s="81" t="s">
        <v>148</v>
      </c>
      <c r="C8" s="82" t="s">
        <v>56</v>
      </c>
      <c r="D8" s="83" t="s">
        <v>20</v>
      </c>
      <c r="E8" s="166">
        <v>2.5480324074074073E-3</v>
      </c>
      <c r="F8" s="21">
        <f>IF(E8="","",RANK(E8,E6:E17,1))</f>
        <v>2</v>
      </c>
      <c r="G8" s="21" t="str">
        <f>IF(F8="","",IF(F8=1,"🥇 Gold",IF(F8=2,"🥈 Silver",IF(F8=3,"🥉 Bronze",""))))</f>
        <v>🥈 Silver</v>
      </c>
      <c r="H8" s="84"/>
    </row>
    <row r="9" spans="1:8" ht="20" customHeight="1" x14ac:dyDescent="0.35">
      <c r="A9" s="48">
        <v>53</v>
      </c>
      <c r="B9" s="49" t="s">
        <v>157</v>
      </c>
      <c r="C9" s="50" t="s">
        <v>92</v>
      </c>
      <c r="D9" s="51" t="s">
        <v>20</v>
      </c>
      <c r="E9" s="173">
        <v>2.5542824074074075E-3</v>
      </c>
      <c r="F9" s="21"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48">
        <v>54</v>
      </c>
      <c r="B10" s="49" t="s">
        <v>330</v>
      </c>
      <c r="C10" s="50" t="s">
        <v>92</v>
      </c>
      <c r="D10" s="51" t="s">
        <v>20</v>
      </c>
      <c r="E10" s="166">
        <v>2.6116898148148149E-3</v>
      </c>
      <c r="F10" s="21">
        <f>IF(E10="","",RANK(E10,E1:E10,1))</f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48">
        <v>46</v>
      </c>
      <c r="B11" s="49" t="s">
        <v>149</v>
      </c>
      <c r="C11" s="50" t="s">
        <v>81</v>
      </c>
      <c r="D11" s="51" t="s">
        <v>20</v>
      </c>
      <c r="E11" s="166">
        <v>2.6314814814814816E-3</v>
      </c>
      <c r="F11" s="21">
        <v>5</v>
      </c>
      <c r="G11" s="21" t="str">
        <f>IF(F11="","",IF(F11=1,"🥇 Gold",IF(F11=2,"🥈 Silver",IF(F11=3,"🥉 Bronze",""))))</f>
        <v/>
      </c>
      <c r="H11" s="52" t="s">
        <v>83</v>
      </c>
    </row>
    <row r="12" spans="1:8" ht="20" customHeight="1" x14ac:dyDescent="0.35">
      <c r="A12" s="75">
        <v>44</v>
      </c>
      <c r="B12" s="76" t="s">
        <v>147</v>
      </c>
      <c r="C12" s="77" t="s">
        <v>97</v>
      </c>
      <c r="D12" s="78" t="s">
        <v>20</v>
      </c>
      <c r="E12" s="166">
        <v>2.6996527777777778E-3</v>
      </c>
      <c r="F12" s="21">
        <v>6</v>
      </c>
      <c r="G12" s="21" t="str">
        <f>IF(F12="","",IF(F12=1,"🥇 Gold",IF(F12=2,"🥈 Silver",IF(F12=3,"🥉 Bronze",""))))</f>
        <v/>
      </c>
      <c r="H12" s="79"/>
    </row>
    <row r="13" spans="1:8" ht="20" customHeight="1" x14ac:dyDescent="0.35">
      <c r="A13" s="48">
        <v>47</v>
      </c>
      <c r="B13" s="49" t="s">
        <v>150</v>
      </c>
      <c r="C13" s="50" t="s">
        <v>92</v>
      </c>
      <c r="D13" s="51" t="s">
        <v>20</v>
      </c>
      <c r="E13" s="166">
        <v>2.804050925925926E-3</v>
      </c>
      <c r="F13" s="21">
        <v>7</v>
      </c>
      <c r="G13" s="21" t="str">
        <f>IF(F13="","",IF(F13=1,"🥇 Gold",IF(F13=2,"🥈 Silver",IF(F13=3,"🥉 Bronze",""))))</f>
        <v/>
      </c>
      <c r="H13" s="52" t="s">
        <v>83</v>
      </c>
    </row>
    <row r="14" spans="1:8" ht="20" customHeight="1" x14ac:dyDescent="0.35">
      <c r="A14" s="48">
        <v>52</v>
      </c>
      <c r="B14" s="49" t="s">
        <v>156</v>
      </c>
      <c r="C14" s="50" t="s">
        <v>81</v>
      </c>
      <c r="D14" s="51" t="s">
        <v>20</v>
      </c>
      <c r="E14" s="166">
        <v>2.8255787037037038E-3</v>
      </c>
      <c r="F14" s="21">
        <f>IF(E14="","",RANK(E14,E5:E16,1))</f>
        <v>8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48">
        <v>51</v>
      </c>
      <c r="B15" s="49" t="s">
        <v>155</v>
      </c>
      <c r="C15" s="50" t="s">
        <v>81</v>
      </c>
      <c r="D15" s="51" t="s">
        <v>20</v>
      </c>
      <c r="E15" s="166">
        <v>3.0167824074074073E-3</v>
      </c>
      <c r="F15" s="21">
        <f>IF(E15="","",RANK(E15,E7:E18,1))</f>
        <v>9</v>
      </c>
      <c r="G15" s="21" t="str">
        <f>IF(F15="","",IF(F15=1,"🥇 Gold",IF(F15=2,"🥈 Silver",IF(F15=3,"🥉 Bronze",""))))</f>
        <v/>
      </c>
      <c r="H15" s="52" t="s">
        <v>83</v>
      </c>
    </row>
    <row r="16" spans="1:8" ht="20" customHeight="1" thickBot="1" x14ac:dyDescent="0.4">
      <c r="A16" s="75">
        <v>43</v>
      </c>
      <c r="B16" s="76" t="s">
        <v>146</v>
      </c>
      <c r="C16" s="77" t="s">
        <v>56</v>
      </c>
      <c r="D16" s="78" t="s">
        <v>20</v>
      </c>
      <c r="E16" s="166">
        <v>3.0896990740740741E-3</v>
      </c>
      <c r="F16" s="21">
        <v>10</v>
      </c>
      <c r="G16" s="21" t="str">
        <f>IF(F16="","",IF(F16=1,"🥇 Gold",IF(F16=2,"🥈 Silver",IF(F16=3,"🥉 Bronze",""))))</f>
        <v/>
      </c>
      <c r="H16" s="79"/>
    </row>
    <row r="17" spans="1:8" ht="20" customHeight="1" thickBot="1" x14ac:dyDescent="0.4">
      <c r="A17" s="80">
        <v>49</v>
      </c>
      <c r="B17" s="81" t="s">
        <v>152</v>
      </c>
      <c r="C17" s="82" t="s">
        <v>153</v>
      </c>
      <c r="D17" s="83" t="s">
        <v>20</v>
      </c>
      <c r="E17" s="166" t="s">
        <v>334</v>
      </c>
      <c r="F17" s="21"/>
      <c r="G17" s="21" t="str">
        <f>IF(F17="","",IF(F17=1,"🥇 Gold",IF(F17=2,"🥈 Silver",IF(F17=3,"🥉 Bronze",""))))</f>
        <v/>
      </c>
      <c r="H17" s="84"/>
    </row>
    <row r="18" spans="1:8" ht="20" customHeight="1" thickBot="1" x14ac:dyDescent="0.4">
      <c r="A18" s="48">
        <v>50</v>
      </c>
      <c r="B18" s="49" t="s">
        <v>154</v>
      </c>
      <c r="C18" s="50" t="s">
        <v>92</v>
      </c>
      <c r="D18" s="51" t="s">
        <v>20</v>
      </c>
      <c r="E18" s="166" t="s">
        <v>334</v>
      </c>
      <c r="F18" s="21"/>
      <c r="G18" s="21" t="str">
        <f>IF(F18="","",IF(F18=1,"🥇 Gold",IF(F18=2,"🥈 Silver",IF(F18=3,"🥉 Bronze",""))))</f>
        <v/>
      </c>
      <c r="H18" s="52" t="s">
        <v>83</v>
      </c>
    </row>
    <row r="20" spans="1:8" ht="5" customHeight="1" x14ac:dyDescent="0.35">
      <c r="A20" s="1"/>
      <c r="B20" s="1"/>
      <c r="C20" s="1"/>
      <c r="D20" s="1"/>
      <c r="E20" s="1"/>
      <c r="F20" s="1"/>
      <c r="G20" s="1"/>
      <c r="H20" s="1"/>
    </row>
    <row r="21" spans="1:8" ht="22" customHeight="1" x14ac:dyDescent="0.35">
      <c r="A21" s="188" t="s">
        <v>158</v>
      </c>
      <c r="B21" s="179"/>
      <c r="C21" s="179"/>
      <c r="D21" s="179"/>
      <c r="E21" s="179"/>
      <c r="F21" s="179"/>
      <c r="G21" s="179"/>
      <c r="H21" s="179"/>
    </row>
    <row r="22" spans="1:8" ht="18" customHeight="1" x14ac:dyDescent="0.35">
      <c r="A22" s="38"/>
      <c r="B22" s="38" t="s">
        <v>48</v>
      </c>
      <c r="C22" s="38" t="s">
        <v>7</v>
      </c>
      <c r="D22" s="38" t="s">
        <v>8</v>
      </c>
      <c r="E22" s="38" t="s">
        <v>9</v>
      </c>
      <c r="F22" s="38" t="s">
        <v>73</v>
      </c>
      <c r="G22" s="38" t="s">
        <v>74</v>
      </c>
      <c r="H22" s="38"/>
    </row>
    <row r="23" spans="1:8" ht="20" customHeight="1" x14ac:dyDescent="0.35">
      <c r="A23" s="85"/>
      <c r="B23" s="86" t="s">
        <v>20</v>
      </c>
      <c r="C23" s="41" t="str">
        <f>IFERROR(INDEX(B7:B18,MATCH(MIN(E7:E18),E7:E18,0)),"-")</f>
        <v>Jessica Davidson</v>
      </c>
      <c r="D23" s="42" t="str">
        <f>IFERROR(INDEX(B7:B18,MATCH(SMALL(E7:E18,2),E7:E18,0)),"-")</f>
        <v>Elizabeth Doggrell</v>
      </c>
      <c r="E23" s="43" t="str">
        <f>IFERROR(INDEX(B7:B18,MATCH(SMALL(E7:E18,3),E7:E18,0)),"-")</f>
        <v>Violet Fisher</v>
      </c>
      <c r="F23" s="44" t="str">
        <f>IFERROR(INDEX(C7:C18,MATCH(MIN(E7:E18),E7:E18,0)),"-")</f>
        <v>Caledonian PAC</v>
      </c>
      <c r="G23" s="45">
        <f>IFERROR(MIN(E7:E18),"-")</f>
        <v>2.3173611111111112E-3</v>
      </c>
      <c r="H23" s="201"/>
    </row>
  </sheetData>
  <sortState xmlns:xlrd2="http://schemas.microsoft.com/office/spreadsheetml/2017/richdata2" ref="A7:H18">
    <sortCondition ref="E7:E18"/>
  </sortState>
  <mergeCells count="9">
    <mergeCell ref="A21:H21"/>
    <mergeCell ref="A1:H1"/>
    <mergeCell ref="A6:H6"/>
    <mergeCell ref="H23"/>
    <mergeCell ref="A2:B2"/>
    <mergeCell ref="A5:H5"/>
    <mergeCell ref="C2:D2"/>
    <mergeCell ref="G2:H2"/>
    <mergeCell ref="E2:F2"/>
  </mergeCells>
  <pageMargins left="0" right="0" top="0" bottom="0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showGridLines="0" workbookViewId="0">
      <pane ySplit="5" topLeftCell="A17" activePane="bottomLeft" state="frozen"/>
      <selection pane="bottomLeft" activeCell="F12" sqref="F12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159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160</v>
      </c>
      <c r="D2" s="179"/>
      <c r="E2" s="184" t="s">
        <v>104</v>
      </c>
      <c r="F2" s="179"/>
      <c r="G2" s="184" t="s">
        <v>161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thickBot="1" x14ac:dyDescent="0.4">
      <c r="A6" s="200" t="s">
        <v>162</v>
      </c>
      <c r="B6" s="179"/>
      <c r="C6" s="179"/>
      <c r="D6" s="179"/>
      <c r="E6" s="179"/>
      <c r="F6" s="179"/>
      <c r="G6" s="179"/>
      <c r="H6" s="179"/>
    </row>
    <row r="7" spans="1:8" ht="20" customHeight="1" thickBot="1" x14ac:dyDescent="0.4">
      <c r="A7" s="48">
        <v>56</v>
      </c>
      <c r="B7" s="49" t="s">
        <v>164</v>
      </c>
      <c r="C7" s="50" t="s">
        <v>81</v>
      </c>
      <c r="D7" s="51" t="s">
        <v>22</v>
      </c>
      <c r="E7" s="166">
        <v>2.3313657407407406E-3</v>
      </c>
      <c r="F7" s="21">
        <f>IF(E7="","",RANK(E7,E7:E18,1))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75">
        <v>66</v>
      </c>
      <c r="B8" s="76" t="s">
        <v>175</v>
      </c>
      <c r="C8" s="77" t="s">
        <v>97</v>
      </c>
      <c r="D8" s="78" t="s">
        <v>22</v>
      </c>
      <c r="E8" s="166">
        <v>2.445601851851852E-3</v>
      </c>
      <c r="F8" s="21">
        <f>IF(E8="","",RANK(E8,E1:E8,1))</f>
        <v>2</v>
      </c>
      <c r="G8" s="21" t="str">
        <f>IF(F8="","",IF(F8=1,"🥇 Gold",IF(F8=2,"🥈 Silver",IF(F8=3,"🥉 Bronze",""))))</f>
        <v>🥈 Silver</v>
      </c>
      <c r="H8" s="79"/>
    </row>
    <row r="9" spans="1:8" ht="20" customHeight="1" thickBot="1" x14ac:dyDescent="0.4">
      <c r="A9" s="48">
        <v>57</v>
      </c>
      <c r="B9" s="49" t="s">
        <v>165</v>
      </c>
      <c r="C9" s="50" t="s">
        <v>81</v>
      </c>
      <c r="D9" s="51" t="s">
        <v>22</v>
      </c>
      <c r="E9" s="166">
        <v>2.4665509259259263E-3</v>
      </c>
      <c r="F9" s="21">
        <f>IF(E9="","",RANK(E9,E7:E19,1))</f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thickBot="1" x14ac:dyDescent="0.4">
      <c r="A10" s="75">
        <v>55</v>
      </c>
      <c r="B10" s="76" t="s">
        <v>163</v>
      </c>
      <c r="C10" s="77" t="s">
        <v>153</v>
      </c>
      <c r="D10" s="78" t="s">
        <v>22</v>
      </c>
      <c r="E10" s="166">
        <v>2.4957175925925923E-3</v>
      </c>
      <c r="F10" s="21">
        <v>4</v>
      </c>
      <c r="G10" s="21" t="str">
        <f t="shared" ref="G10" si="0">IF(F10="","",IF(F10=1,"🥇 Gold",IF(F10=2,"🥈 Silver",IF(F10=3,"🥉 Bronze",""))))</f>
        <v/>
      </c>
      <c r="H10" s="79"/>
    </row>
    <row r="11" spans="1:8" ht="20" customHeight="1" thickBot="1" x14ac:dyDescent="0.4">
      <c r="A11" s="75">
        <v>64</v>
      </c>
      <c r="B11" s="76" t="s">
        <v>173</v>
      </c>
      <c r="C11" s="77" t="s">
        <v>59</v>
      </c>
      <c r="D11" s="78" t="s">
        <v>22</v>
      </c>
      <c r="E11" s="166">
        <v>2.5369212962962962E-3</v>
      </c>
      <c r="F11" s="21">
        <f>IF(E11="","",RANK(E11,E2:E13,1))</f>
        <v>5</v>
      </c>
      <c r="G11" s="21" t="str">
        <f>IF(F11="","",IF(F11=1,"🥇 Gold",IF(F11=2,"🥈 Silver",IF(F11=3,"🥉 Bronze",""))))</f>
        <v/>
      </c>
      <c r="H11" s="79"/>
    </row>
    <row r="12" spans="1:8" ht="20" customHeight="1" thickBot="1" x14ac:dyDescent="0.4">
      <c r="A12" s="80">
        <v>61</v>
      </c>
      <c r="B12" s="81" t="s">
        <v>170</v>
      </c>
      <c r="C12" s="82" t="s">
        <v>128</v>
      </c>
      <c r="D12" s="83" t="s">
        <v>22</v>
      </c>
      <c r="E12" s="166">
        <v>2.657986111111111E-3</v>
      </c>
      <c r="F12" s="21">
        <f>IF(E12="","",RANK(E12,E6:E17,1))</f>
        <v>6</v>
      </c>
      <c r="G12" s="21" t="str">
        <f>IF(F12="","",IF(F12=1,"🥇 Gold",IF(F12=2,"🥈 Silver",IF(F12=3,"🥉 Bronze",""))))</f>
        <v/>
      </c>
      <c r="H12" s="84"/>
    </row>
    <row r="13" spans="1:8" ht="20" customHeight="1" thickBot="1" x14ac:dyDescent="0.4">
      <c r="A13" s="80">
        <v>59</v>
      </c>
      <c r="B13" s="81" t="s">
        <v>167</v>
      </c>
      <c r="C13" s="82" t="s">
        <v>168</v>
      </c>
      <c r="D13" s="83" t="s">
        <v>22</v>
      </c>
      <c r="E13" s="166">
        <v>2.7075231481481481E-3</v>
      </c>
      <c r="F13" s="21">
        <v>7</v>
      </c>
      <c r="G13" s="21" t="str">
        <f>IF(F13="","",IF(F13=1,"🥇 Gold",IF(F13=2,"🥈 Silver",IF(F13=3,"🥉 Bronze",""))))</f>
        <v/>
      </c>
      <c r="H13" s="84"/>
    </row>
    <row r="14" spans="1:8" ht="20" customHeight="1" x14ac:dyDescent="0.35">
      <c r="A14" s="48">
        <v>58</v>
      </c>
      <c r="B14" s="49" t="s">
        <v>166</v>
      </c>
      <c r="C14" s="50" t="s">
        <v>81</v>
      </c>
      <c r="D14" s="51" t="s">
        <v>22</v>
      </c>
      <c r="E14" s="166">
        <v>2.7311342592592591E-3</v>
      </c>
      <c r="F14" s="21">
        <v>8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48">
        <v>62</v>
      </c>
      <c r="B15" s="49" t="s">
        <v>171</v>
      </c>
      <c r="C15" s="50" t="s">
        <v>81</v>
      </c>
      <c r="D15" s="51" t="s">
        <v>22</v>
      </c>
      <c r="E15" s="166">
        <v>2.8101851851851855E-3</v>
      </c>
      <c r="F15" s="21">
        <f>IF(E15="","",RANK(E15,E7:E19,1))</f>
        <v>9</v>
      </c>
      <c r="G15" s="21" t="str">
        <f>IF(F15="","",IF(F15=1,"🥇 Gold",IF(F15=2,"🥈 Silver",IF(F15=3,"🥉 Bronze",""))))</f>
        <v/>
      </c>
      <c r="H15" s="52" t="s">
        <v>83</v>
      </c>
    </row>
    <row r="16" spans="1:8" ht="20" customHeight="1" x14ac:dyDescent="0.35">
      <c r="A16" s="80">
        <v>63</v>
      </c>
      <c r="B16" s="81" t="s">
        <v>172</v>
      </c>
      <c r="C16" s="82" t="s">
        <v>168</v>
      </c>
      <c r="D16" s="83" t="s">
        <v>22</v>
      </c>
      <c r="E16" s="166">
        <v>2.8365740740740743E-3</v>
      </c>
      <c r="F16" s="21">
        <f>IF(E16="","",RANK(E16,E7:E19,1))</f>
        <v>10</v>
      </c>
      <c r="G16" s="21" t="str">
        <f>IF(F16="","",IF(F16=1,"🥇 Gold",IF(F16=2,"🥈 Silver",IF(F16=3,"🥉 Bronze",""))))</f>
        <v/>
      </c>
      <c r="H16" s="84"/>
    </row>
    <row r="17" spans="1:8" ht="20" customHeight="1" x14ac:dyDescent="0.35">
      <c r="A17" s="48">
        <v>60</v>
      </c>
      <c r="B17" s="49" t="s">
        <v>169</v>
      </c>
      <c r="C17" s="50" t="s">
        <v>81</v>
      </c>
      <c r="D17" s="51" t="s">
        <v>22</v>
      </c>
      <c r="E17" s="166">
        <v>3.3630787037037036E-3</v>
      </c>
      <c r="F17" s="21">
        <v>11</v>
      </c>
      <c r="G17" s="21" t="str">
        <f>IF(F17="","",IF(F17=1,"🥇 Gold",IF(F17=2,"🥈 Silver",IF(F17=3,"🥉 Bronze",""))))</f>
        <v/>
      </c>
      <c r="H17" s="52" t="s">
        <v>83</v>
      </c>
    </row>
    <row r="18" spans="1:8" ht="20" customHeight="1" x14ac:dyDescent="0.35">
      <c r="A18" s="48">
        <v>65</v>
      </c>
      <c r="B18" s="49" t="s">
        <v>174</v>
      </c>
      <c r="C18" s="50" t="s">
        <v>81</v>
      </c>
      <c r="D18" s="51" t="s">
        <v>22</v>
      </c>
      <c r="E18" s="166">
        <v>3.4233796296296295E-3</v>
      </c>
      <c r="F18" s="21">
        <f>IF(E18="","",RANK(E18,E7:E19,1))</f>
        <v>12</v>
      </c>
      <c r="G18" s="21" t="str">
        <f>IF(F18="","",IF(F18=1,"🥇 Gold",IF(F18=2,"🥈 Silver",IF(F18=3,"🥉 Bronze",""))))</f>
        <v/>
      </c>
      <c r="H18" s="52" t="s">
        <v>83</v>
      </c>
    </row>
    <row r="20" spans="1:8" ht="5" customHeight="1" x14ac:dyDescent="0.35">
      <c r="A20" s="1"/>
      <c r="B20" s="1"/>
      <c r="C20" s="1"/>
      <c r="D20" s="1"/>
      <c r="E20" s="1"/>
      <c r="F20" s="1"/>
      <c r="G20" s="1"/>
      <c r="H20" s="1"/>
    </row>
    <row r="21" spans="1:8" ht="22" customHeight="1" x14ac:dyDescent="0.35">
      <c r="A21" s="188" t="s">
        <v>176</v>
      </c>
      <c r="B21" s="179"/>
      <c r="C21" s="179"/>
      <c r="D21" s="179"/>
      <c r="E21" s="179"/>
      <c r="F21" s="179"/>
      <c r="G21" s="179"/>
      <c r="H21" s="179"/>
    </row>
    <row r="22" spans="1:8" ht="18" customHeight="1" x14ac:dyDescent="0.35">
      <c r="A22" s="38"/>
      <c r="B22" s="38" t="s">
        <v>48</v>
      </c>
      <c r="C22" s="38" t="s">
        <v>7</v>
      </c>
      <c r="D22" s="38" t="s">
        <v>8</v>
      </c>
      <c r="E22" s="38" t="s">
        <v>9</v>
      </c>
      <c r="F22" s="38" t="s">
        <v>73</v>
      </c>
      <c r="G22" s="38" t="s">
        <v>74</v>
      </c>
      <c r="H22" s="38"/>
    </row>
    <row r="23" spans="1:8" ht="20" customHeight="1" x14ac:dyDescent="0.35">
      <c r="A23" s="85"/>
      <c r="B23" s="86" t="s">
        <v>22</v>
      </c>
      <c r="C23" s="41" t="str">
        <f>IFERROR(INDEX(B7:B18,MATCH(MIN(E7:E18),E7:E18,0)),"-")</f>
        <v>Callum Le Roux</v>
      </c>
      <c r="D23" s="42" t="str">
        <f>IFERROR(INDEX(B7:B18,MATCH(SMALL(E7:E18,2),E7:E18,0)),"-")</f>
        <v>William Sim</v>
      </c>
      <c r="E23" s="43" t="str">
        <f>IFERROR(INDEX(B7:B18,MATCH(SMALL(E7:E18,3),E7:E18,0)),"-")</f>
        <v>Declan O CONNELL</v>
      </c>
      <c r="F23" s="44" t="str">
        <f>IFERROR(INDEX(C7:C18,MATCH(MIN(E7:E18),E7:E18,0)),"-")</f>
        <v>Wessex Wyvern MPC</v>
      </c>
      <c r="G23" s="45">
        <f>IFERROR(MIN(E7:E18),"-")</f>
        <v>2.3313657407407406E-3</v>
      </c>
      <c r="H23" s="201"/>
    </row>
  </sheetData>
  <sortState xmlns:xlrd2="http://schemas.microsoft.com/office/spreadsheetml/2017/richdata2" ref="A8:H18">
    <sortCondition ref="E7:E18"/>
  </sortState>
  <mergeCells count="9">
    <mergeCell ref="A1:H1"/>
    <mergeCell ref="A6:H6"/>
    <mergeCell ref="H23"/>
    <mergeCell ref="A2:B2"/>
    <mergeCell ref="A21:H21"/>
    <mergeCell ref="A5:H5"/>
    <mergeCell ref="C2:D2"/>
    <mergeCell ref="G2:H2"/>
    <mergeCell ref="E2:F2"/>
  </mergeCells>
  <pageMargins left="0" right="0" top="0" bottom="0" header="0.51181102362204722" footer="0.51181102362204722"/>
  <pageSetup paperSize="9" orientation="landscape" r:id="rId1"/>
  <ignoredErrors>
    <ignoredError sqref="F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showGridLines="0" workbookViewId="0">
      <pane ySplit="5" topLeftCell="A12" activePane="bottomLeft" state="frozen"/>
      <selection pane="bottomLeft" activeCell="E30" sqref="E30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177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178</v>
      </c>
      <c r="D2" s="179"/>
      <c r="E2" s="184" t="s">
        <v>77</v>
      </c>
      <c r="F2" s="179"/>
      <c r="G2" s="184" t="s">
        <v>179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3" t="s">
        <v>180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67</v>
      </c>
      <c r="B7" s="49" t="s">
        <v>181</v>
      </c>
      <c r="C7" s="50" t="s">
        <v>56</v>
      </c>
      <c r="D7" s="51" t="s">
        <v>24</v>
      </c>
      <c r="E7" s="166">
        <v>4.7059027777777785E-3</v>
      </c>
      <c r="F7" s="21">
        <f>IF(E7="","",RANK(E7,E7:E20,1))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87">
        <v>78</v>
      </c>
      <c r="B8" s="88" t="s">
        <v>194</v>
      </c>
      <c r="C8" s="89" t="s">
        <v>59</v>
      </c>
      <c r="D8" s="90" t="s">
        <v>24</v>
      </c>
      <c r="E8" s="166">
        <v>4.7355324074074071E-3</v>
      </c>
      <c r="F8" s="21">
        <f>IF(E8="","",RANK(E8,E1:E10,1))</f>
        <v>2</v>
      </c>
      <c r="G8" s="21" t="str">
        <f>IF(F8="","",IF(F8=1,"🥇 Gold",IF(F8=2,"🥈 Silver",IF(F8=3,"🥉 Bronze",""))))</f>
        <v>🥈 Silver</v>
      </c>
      <c r="H8" s="52" t="s">
        <v>83</v>
      </c>
    </row>
    <row r="9" spans="1:8" ht="20" customHeight="1" x14ac:dyDescent="0.35">
      <c r="A9" s="92">
        <v>75</v>
      </c>
      <c r="B9" s="93" t="s">
        <v>191</v>
      </c>
      <c r="C9" s="94" t="s">
        <v>59</v>
      </c>
      <c r="D9" s="95" t="s">
        <v>24</v>
      </c>
      <c r="E9" s="166">
        <v>4.964583333333333E-3</v>
      </c>
      <c r="F9" s="21">
        <f>IF(E9="","",RANK(E9,E1:E14,1))</f>
        <v>3</v>
      </c>
      <c r="G9" s="21" t="str">
        <f>IF(F9="","",IF(F9=1,"🥇 Gold",IF(F9=2,"🥈 Silver",IF(F9=3,"🥉 Bronze",""))))</f>
        <v>🥉 Bronze</v>
      </c>
      <c r="H9" s="52" t="s">
        <v>83</v>
      </c>
    </row>
    <row r="10" spans="1:8" ht="20" customHeight="1" x14ac:dyDescent="0.35">
      <c r="A10" s="48">
        <v>74</v>
      </c>
      <c r="B10" s="49" t="s">
        <v>190</v>
      </c>
      <c r="C10" s="50" t="s">
        <v>56</v>
      </c>
      <c r="D10" s="51" t="s">
        <v>24</v>
      </c>
      <c r="E10" s="166">
        <v>5.0840277777777776E-3</v>
      </c>
      <c r="F10" s="21">
        <f>IF(E10="","",RANK(E10,E3:E16,1))</f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87">
        <v>72</v>
      </c>
      <c r="B11" s="88" t="s">
        <v>187</v>
      </c>
      <c r="C11" s="94" t="s">
        <v>333</v>
      </c>
      <c r="D11" s="90" t="s">
        <v>24</v>
      </c>
      <c r="E11" s="166">
        <v>5.0980324074074079E-3</v>
      </c>
      <c r="F11" s="21">
        <f>IF(E11="","",RANK(E11,E6:E19,1))</f>
        <v>5</v>
      </c>
      <c r="G11" s="21" t="str">
        <f>IF(F11="","",IF(F11=1,"🥇 Gold",IF(F11=2,"🥈 Silver",IF(F11=3,"🥉 Bronze",""))))</f>
        <v/>
      </c>
      <c r="H11" s="91"/>
    </row>
    <row r="12" spans="1:8" ht="20" customHeight="1" x14ac:dyDescent="0.35">
      <c r="A12" s="48">
        <v>69</v>
      </c>
      <c r="B12" s="49" t="s">
        <v>183</v>
      </c>
      <c r="C12" s="50" t="s">
        <v>56</v>
      </c>
      <c r="D12" s="51" t="s">
        <v>24</v>
      </c>
      <c r="E12" s="166">
        <v>5.1812500000000001E-3</v>
      </c>
      <c r="F12" s="21">
        <v>6</v>
      </c>
      <c r="G12" s="21" t="str">
        <f>IF(F12="","",IF(F12=1,"🥇 Gold",IF(F12=2,"🥈 Silver",IF(F12=3,"🥉 Bronze",""))))</f>
        <v/>
      </c>
      <c r="H12" s="52" t="s">
        <v>83</v>
      </c>
    </row>
    <row r="13" spans="1:8" ht="20" customHeight="1" x14ac:dyDescent="0.35">
      <c r="A13" s="87">
        <v>70</v>
      </c>
      <c r="B13" s="88" t="s">
        <v>184</v>
      </c>
      <c r="C13" s="89" t="s">
        <v>185</v>
      </c>
      <c r="D13" s="90" t="s">
        <v>24</v>
      </c>
      <c r="E13" s="166">
        <v>5.2201388888888887E-3</v>
      </c>
      <c r="F13" s="21">
        <v>7</v>
      </c>
      <c r="G13" s="21" t="str">
        <f>IF(F13="","",IF(F13=1,"🥇 Gold",IF(F13=2,"🥈 Silver",IF(F13=3,"🥉 Bronze",""))))</f>
        <v/>
      </c>
      <c r="H13" s="91"/>
    </row>
    <row r="14" spans="1:8" ht="20" customHeight="1" x14ac:dyDescent="0.35">
      <c r="A14" s="48">
        <v>79</v>
      </c>
      <c r="B14" s="49" t="s">
        <v>195</v>
      </c>
      <c r="C14" s="50" t="s">
        <v>56</v>
      </c>
      <c r="D14" s="51" t="s">
        <v>24</v>
      </c>
      <c r="E14" s="166">
        <v>5.3150462962962969E-3</v>
      </c>
      <c r="F14" s="21">
        <f>IF(E14="","",RANK(E14,E2:E15,1))</f>
        <v>8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92">
        <v>71</v>
      </c>
      <c r="B15" s="93" t="s">
        <v>186</v>
      </c>
      <c r="C15" s="94" t="s">
        <v>81</v>
      </c>
      <c r="D15" s="95" t="s">
        <v>24</v>
      </c>
      <c r="E15" s="166">
        <v>5.3716435185185187E-3</v>
      </c>
      <c r="F15" s="21">
        <v>9</v>
      </c>
      <c r="G15" s="21" t="str">
        <f>IF(F15="","",IF(F15=1,"🥇 Gold",IF(F15=2,"🥈 Silver",IF(F15=3,"🥉 Bronze",""))))</f>
        <v/>
      </c>
      <c r="H15" s="96"/>
    </row>
    <row r="16" spans="1:8" ht="20" customHeight="1" x14ac:dyDescent="0.35">
      <c r="A16" s="87">
        <v>68</v>
      </c>
      <c r="B16" s="88" t="s">
        <v>182</v>
      </c>
      <c r="C16" s="89" t="s">
        <v>128</v>
      </c>
      <c r="D16" s="90" t="s">
        <v>24</v>
      </c>
      <c r="E16" s="166">
        <v>5.5862268518518518E-3</v>
      </c>
      <c r="F16" s="21">
        <v>10</v>
      </c>
      <c r="G16" s="21" t="str">
        <f>IF(F16="","",IF(F16=1,"🥇 Gold",IF(F16=2,"🥈 Silver",IF(F16=3,"🥉 Bronze",""))))</f>
        <v/>
      </c>
      <c r="H16" s="91"/>
    </row>
    <row r="17" spans="1:8" ht="20" customHeight="1" x14ac:dyDescent="0.35">
      <c r="A17" s="87">
        <v>76</v>
      </c>
      <c r="B17" s="88" t="s">
        <v>192</v>
      </c>
      <c r="C17" s="89" t="s">
        <v>140</v>
      </c>
      <c r="D17" s="90" t="s">
        <v>24</v>
      </c>
      <c r="E17" s="166">
        <v>5.7668981481481477E-3</v>
      </c>
      <c r="F17" s="21">
        <v>11</v>
      </c>
      <c r="G17" s="21" t="str">
        <f>IF(F17="","",IF(F17=1,"🥇 Gold",IF(F17=2,"🥈 Silver",IF(F17=3,"🥉 Bronze",""))))</f>
        <v/>
      </c>
      <c r="H17" s="91"/>
    </row>
    <row r="18" spans="1:8" ht="20" customHeight="1" x14ac:dyDescent="0.35">
      <c r="A18" s="87">
        <v>80</v>
      </c>
      <c r="B18" s="88" t="s">
        <v>196</v>
      </c>
      <c r="C18" s="89" t="s">
        <v>81</v>
      </c>
      <c r="D18" s="90" t="s">
        <v>24</v>
      </c>
      <c r="E18" s="166">
        <v>5.9385416666666666E-3</v>
      </c>
      <c r="F18" s="21">
        <v>12</v>
      </c>
      <c r="G18" s="21" t="str">
        <f>IF(F18="","",IF(F18=1,"🥇 Gold",IF(F18=2,"🥈 Silver",IF(F18=3,"🥉 Bronze",""))))</f>
        <v/>
      </c>
      <c r="H18" s="91"/>
    </row>
    <row r="19" spans="1:8" ht="20" customHeight="1" x14ac:dyDescent="0.35">
      <c r="A19" s="92">
        <v>77</v>
      </c>
      <c r="B19" s="93" t="s">
        <v>193</v>
      </c>
      <c r="C19" s="94" t="s">
        <v>59</v>
      </c>
      <c r="D19" s="95" t="s">
        <v>24</v>
      </c>
      <c r="E19" s="166">
        <v>6.1432870370370365E-3</v>
      </c>
      <c r="F19" s="21">
        <v>13</v>
      </c>
      <c r="G19" s="21" t="str">
        <f>IF(F19="","",IF(F19=1,"🥇 Gold",IF(F19=2,"🥈 Silver",IF(F19=3,"🥉 Bronze",""))))</f>
        <v/>
      </c>
      <c r="H19" s="52" t="s">
        <v>83</v>
      </c>
    </row>
    <row r="20" spans="1:8" ht="20" customHeight="1" x14ac:dyDescent="0.35">
      <c r="A20" s="92">
        <v>73</v>
      </c>
      <c r="B20" s="93" t="s">
        <v>188</v>
      </c>
      <c r="C20" s="94" t="s">
        <v>189</v>
      </c>
      <c r="D20" s="95" t="s">
        <v>24</v>
      </c>
      <c r="E20" s="166" t="s">
        <v>334</v>
      </c>
      <c r="F20" s="21"/>
      <c r="G20" s="21" t="str">
        <f>IF(F20="","",IF(F20=1,"🥇 Gold",IF(F20=2,"🥈 Silver",IF(F20=3,"🥉 Bronze",""))))</f>
        <v/>
      </c>
      <c r="H20" s="96"/>
    </row>
    <row r="22" spans="1:8" ht="5" customHeight="1" x14ac:dyDescent="0.35">
      <c r="A22" s="1"/>
      <c r="B22" s="1"/>
      <c r="C22" s="1"/>
      <c r="D22" s="1"/>
      <c r="E22" s="1"/>
      <c r="F22" s="1"/>
      <c r="G22" s="1"/>
      <c r="H22" s="1"/>
    </row>
    <row r="23" spans="1:8" ht="22" customHeight="1" x14ac:dyDescent="0.35">
      <c r="A23" s="188" t="s">
        <v>197</v>
      </c>
      <c r="B23" s="179"/>
      <c r="C23" s="179"/>
      <c r="D23" s="179"/>
      <c r="E23" s="179"/>
      <c r="F23" s="179"/>
      <c r="G23" s="179"/>
      <c r="H23" s="179"/>
    </row>
    <row r="24" spans="1:8" ht="18" customHeight="1" x14ac:dyDescent="0.35">
      <c r="A24" s="38"/>
      <c r="B24" s="38" t="s">
        <v>48</v>
      </c>
      <c r="C24" s="38" t="s">
        <v>7</v>
      </c>
      <c r="D24" s="38" t="s">
        <v>8</v>
      </c>
      <c r="E24" s="38" t="s">
        <v>9</v>
      </c>
      <c r="F24" s="38" t="s">
        <v>73</v>
      </c>
      <c r="G24" s="38" t="s">
        <v>74</v>
      </c>
      <c r="H24" s="38"/>
    </row>
    <row r="25" spans="1:8" ht="20" customHeight="1" x14ac:dyDescent="0.35">
      <c r="A25" s="97"/>
      <c r="B25" s="98" t="s">
        <v>24</v>
      </c>
      <c r="C25" s="41" t="str">
        <f>IFERROR(INDEX(B7:B20,MATCH(MIN(E7:E20),E7:E20,0)),"-")</f>
        <v>Allegra Ramirez</v>
      </c>
      <c r="D25" s="42" t="str">
        <f>IFERROR(INDEX(B7:B20,MATCH(SMALL(E7:E20,2),E7:E20,0)),"-")</f>
        <v>Poppy Boden</v>
      </c>
      <c r="E25" s="43" t="str">
        <f>IFERROR(INDEX(B7:B20,MATCH(SMALL(E7:E20,3),E7:E20,0)),"-")</f>
        <v>Jasmine Rogan</v>
      </c>
      <c r="F25" s="44" t="str">
        <f>IFERROR(INDEX(C7:C20,MATCH(MIN(E7:E20),E7:E20,0)),"-")</f>
        <v>Leweston Pentathlon Academy</v>
      </c>
      <c r="G25" s="45">
        <f>IFERROR(MIN(E7:E20),"-")</f>
        <v>4.7059027777777785E-3</v>
      </c>
      <c r="H25" s="202"/>
    </row>
  </sheetData>
  <sortState xmlns:xlrd2="http://schemas.microsoft.com/office/spreadsheetml/2017/richdata2" ref="A7:H20">
    <sortCondition ref="E7:E20"/>
  </sortState>
  <mergeCells count="9">
    <mergeCell ref="H25"/>
    <mergeCell ref="A1:H1"/>
    <mergeCell ref="A23:H23"/>
    <mergeCell ref="A6:H6"/>
    <mergeCell ref="A2:B2"/>
    <mergeCell ref="A5:H5"/>
    <mergeCell ref="C2:D2"/>
    <mergeCell ref="G2:H2"/>
    <mergeCell ref="E2:F2"/>
  </mergeCells>
  <pageMargins left="0" right="0.15748031496062992" top="0.19685039370078741" bottom="0.39370078740157483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showGridLines="0" workbookViewId="0">
      <pane ySplit="5" topLeftCell="A14" activePane="bottomLeft" state="frozen"/>
      <selection pane="bottomLeft" activeCell="K19" sqref="K19"/>
    </sheetView>
  </sheetViews>
  <sheetFormatPr defaultRowHeight="14.5" x14ac:dyDescent="0.35"/>
  <cols>
    <col min="1" max="1" width="5" customWidth="1"/>
    <col min="2" max="2" width="26" customWidth="1"/>
    <col min="3" max="3" width="30" customWidth="1"/>
    <col min="4" max="4" width="22" customWidth="1"/>
    <col min="5" max="5" width="16" customWidth="1"/>
    <col min="6" max="6" width="10" customWidth="1"/>
    <col min="7" max="7" width="14" customWidth="1"/>
    <col min="8" max="8" width="12" customWidth="1"/>
  </cols>
  <sheetData>
    <row r="1" spans="1:8" ht="34" customHeight="1" x14ac:dyDescent="0.35">
      <c r="A1" s="178" t="s">
        <v>198</v>
      </c>
      <c r="B1" s="179"/>
      <c r="C1" s="179"/>
      <c r="D1" s="179"/>
      <c r="E1" s="179"/>
      <c r="F1" s="179"/>
      <c r="G1" s="179"/>
      <c r="H1" s="179"/>
    </row>
    <row r="2" spans="1:8" ht="20" customHeight="1" x14ac:dyDescent="0.35">
      <c r="A2" s="184" t="s">
        <v>42</v>
      </c>
      <c r="B2" s="179"/>
      <c r="C2" s="184" t="s">
        <v>199</v>
      </c>
      <c r="D2" s="179"/>
      <c r="E2" s="184" t="s">
        <v>200</v>
      </c>
      <c r="F2" s="179"/>
      <c r="G2" s="184" t="s">
        <v>201</v>
      </c>
      <c r="H2" s="179"/>
    </row>
    <row r="3" spans="1:8" ht="5" customHeight="1" x14ac:dyDescent="0.35">
      <c r="A3" s="1"/>
      <c r="B3" s="1"/>
      <c r="C3" s="1"/>
      <c r="D3" s="1"/>
      <c r="E3" s="1"/>
      <c r="F3" s="1"/>
      <c r="G3" s="1"/>
      <c r="H3" s="1"/>
    </row>
    <row r="4" spans="1:8" ht="28" customHeight="1" x14ac:dyDescent="0.35">
      <c r="A4" s="16" t="s">
        <v>2</v>
      </c>
      <c r="B4" s="16" t="s">
        <v>46</v>
      </c>
      <c r="C4" s="16" t="s">
        <v>47</v>
      </c>
      <c r="D4" s="16" t="s">
        <v>48</v>
      </c>
      <c r="E4" s="16" t="s">
        <v>49</v>
      </c>
      <c r="F4" s="16" t="s">
        <v>50</v>
      </c>
      <c r="G4" s="16" t="s">
        <v>51</v>
      </c>
      <c r="H4" s="16" t="s">
        <v>52</v>
      </c>
    </row>
    <row r="5" spans="1:8" ht="18" customHeight="1" x14ac:dyDescent="0.35">
      <c r="A5" s="185" t="s">
        <v>53</v>
      </c>
      <c r="B5" s="179"/>
      <c r="C5" s="179"/>
      <c r="D5" s="179"/>
      <c r="E5" s="179"/>
      <c r="F5" s="179"/>
      <c r="G5" s="179"/>
      <c r="H5" s="179"/>
    </row>
    <row r="6" spans="1:8" ht="16" customHeight="1" x14ac:dyDescent="0.35">
      <c r="A6" s="203" t="s">
        <v>202</v>
      </c>
      <c r="B6" s="179"/>
      <c r="C6" s="179"/>
      <c r="D6" s="179"/>
      <c r="E6" s="179"/>
      <c r="F6" s="179"/>
      <c r="G6" s="179"/>
      <c r="H6" s="179"/>
    </row>
    <row r="7" spans="1:8" ht="20" customHeight="1" x14ac:dyDescent="0.35">
      <c r="A7" s="48">
        <v>82</v>
      </c>
      <c r="B7" s="49" t="s">
        <v>204</v>
      </c>
      <c r="C7" s="50" t="s">
        <v>81</v>
      </c>
      <c r="D7" s="51" t="s">
        <v>26</v>
      </c>
      <c r="E7" s="166">
        <v>4.3650462962962966E-3</v>
      </c>
      <c r="F7" s="21">
        <f>IF(E7="","",RANK(E7,E6:E20,1))</f>
        <v>1</v>
      </c>
      <c r="G7" s="21" t="str">
        <f>IF(F7="","",IF(F7=1,"🥇 Gold",IF(F7=2,"🥈 Silver",IF(F7=3,"🥉 Bronze",""))))</f>
        <v>🥇 Gold</v>
      </c>
      <c r="H7" s="52" t="s">
        <v>83</v>
      </c>
    </row>
    <row r="8" spans="1:8" ht="20" customHeight="1" x14ac:dyDescent="0.35">
      <c r="A8" s="48">
        <v>91</v>
      </c>
      <c r="B8" s="49" t="s">
        <v>213</v>
      </c>
      <c r="C8" s="50" t="s">
        <v>81</v>
      </c>
      <c r="D8" s="51" t="s">
        <v>26</v>
      </c>
      <c r="E8" s="166">
        <v>4.3880787037037039E-3</v>
      </c>
      <c r="F8" s="21">
        <f>IF(E8="","",RANK(E8,E1:E12,1))</f>
        <v>2</v>
      </c>
      <c r="G8" s="21" t="str">
        <f>IF(F8="","",IF(F8=1,"🥇 Gold",IF(F8=2,"🥈 Silver",IF(F8=3,"🥉 Bronze",""))))</f>
        <v>🥈 Silver</v>
      </c>
      <c r="H8" s="52" t="s">
        <v>83</v>
      </c>
    </row>
    <row r="9" spans="1:8" ht="20" customHeight="1" x14ac:dyDescent="0.35">
      <c r="A9" s="92">
        <v>93</v>
      </c>
      <c r="B9" s="93" t="s">
        <v>215</v>
      </c>
      <c r="C9" s="94" t="s">
        <v>153</v>
      </c>
      <c r="D9" s="95" t="s">
        <v>26</v>
      </c>
      <c r="E9" s="166">
        <v>4.4745370370370373E-3</v>
      </c>
      <c r="F9" s="21">
        <f>IF(E9="","",RANK(E9,E1:E11,1))</f>
        <v>3</v>
      </c>
      <c r="G9" s="21" t="str">
        <f>IF(F9="","",IF(F9=1,"🥇 Gold",IF(F9=2,"🥈 Silver",IF(F9=3,"🥉 Bronze",""))))</f>
        <v>🥉 Bronze</v>
      </c>
      <c r="H9" s="96"/>
    </row>
    <row r="10" spans="1:8" ht="20" customHeight="1" x14ac:dyDescent="0.35">
      <c r="A10" s="48">
        <v>81</v>
      </c>
      <c r="B10" s="49" t="s">
        <v>203</v>
      </c>
      <c r="C10" s="50" t="s">
        <v>81</v>
      </c>
      <c r="D10" s="51" t="s">
        <v>26</v>
      </c>
      <c r="E10" s="166">
        <v>4.511921296296296E-3</v>
      </c>
      <c r="F10" s="21">
        <v>4</v>
      </c>
      <c r="G10" s="21" t="str">
        <f>IF(F10="","",IF(F10=1,"🥇 Gold",IF(F10=2,"🥈 Silver",IF(F10=3,"🥉 Bronze",""))))</f>
        <v/>
      </c>
      <c r="H10" s="52" t="s">
        <v>83</v>
      </c>
    </row>
    <row r="11" spans="1:8" ht="20" customHeight="1" x14ac:dyDescent="0.35">
      <c r="A11" s="87">
        <v>94</v>
      </c>
      <c r="B11" s="88" t="s">
        <v>216</v>
      </c>
      <c r="C11" s="89" t="s">
        <v>70</v>
      </c>
      <c r="D11" s="90" t="s">
        <v>26</v>
      </c>
      <c r="E11" s="166">
        <v>4.5312499999999997E-3</v>
      </c>
      <c r="F11" s="21">
        <f>IF(E11="","",RANK(E11,E1:E12,1))</f>
        <v>5</v>
      </c>
      <c r="G11" s="21" t="str">
        <f>IF(F11="","",IF(F11=1,"🥇 Gold",IF(F11=2,"🥈 Silver",IF(F11=3,"🥉 Bronze",""))))</f>
        <v/>
      </c>
      <c r="H11" s="91"/>
    </row>
    <row r="12" spans="1:8" ht="20" customHeight="1" x14ac:dyDescent="0.35">
      <c r="A12" s="48">
        <v>89</v>
      </c>
      <c r="B12" s="49" t="s">
        <v>211</v>
      </c>
      <c r="C12" s="50" t="s">
        <v>56</v>
      </c>
      <c r="D12" s="51" t="s">
        <v>26</v>
      </c>
      <c r="E12" s="166">
        <v>4.5905092592592595E-3</v>
      </c>
      <c r="F12" s="21">
        <f>IF(E12="","",RANK(E12,E4:E18,1))</f>
        <v>6</v>
      </c>
      <c r="G12" s="21" t="str">
        <f>IF(F12="","",IF(F12=1,"🥇 Gold",IF(F12=2,"🥈 Silver",IF(F12=3,"🥉 Bronze",""))))</f>
        <v/>
      </c>
      <c r="H12" s="52" t="s">
        <v>83</v>
      </c>
    </row>
    <row r="13" spans="1:8" ht="20" customHeight="1" x14ac:dyDescent="0.35">
      <c r="A13" s="48">
        <v>84</v>
      </c>
      <c r="B13" s="49" t="s">
        <v>206</v>
      </c>
      <c r="C13" s="50" t="s">
        <v>81</v>
      </c>
      <c r="D13" s="51" t="s">
        <v>26</v>
      </c>
      <c r="E13" s="166">
        <v>4.6148148148148155E-3</v>
      </c>
      <c r="F13" s="21">
        <v>7</v>
      </c>
      <c r="G13" s="21" t="str">
        <f>IF(F13="","",IF(F13=1,"🥇 Gold",IF(F13=2,"🥈 Silver",IF(F13=3,"🥉 Bronze",""))))</f>
        <v/>
      </c>
      <c r="H13" s="52" t="s">
        <v>83</v>
      </c>
    </row>
    <row r="14" spans="1:8" ht="20" customHeight="1" x14ac:dyDescent="0.35">
      <c r="A14" s="48">
        <v>87</v>
      </c>
      <c r="B14" s="49" t="s">
        <v>209</v>
      </c>
      <c r="C14" s="50" t="s">
        <v>56</v>
      </c>
      <c r="D14" s="51" t="s">
        <v>26</v>
      </c>
      <c r="E14" s="166">
        <v>4.6907407407407401E-3</v>
      </c>
      <c r="F14" s="21">
        <v>8</v>
      </c>
      <c r="G14" s="21" t="str">
        <f>IF(F14="","",IF(F14=1,"🥇 Gold",IF(F14=2,"🥈 Silver",IF(F14=3,"🥉 Bronze",""))))</f>
        <v/>
      </c>
      <c r="H14" s="52" t="s">
        <v>83</v>
      </c>
    </row>
    <row r="15" spans="1:8" ht="20" customHeight="1" x14ac:dyDescent="0.35">
      <c r="A15" s="87">
        <v>90</v>
      </c>
      <c r="B15" s="88" t="s">
        <v>212</v>
      </c>
      <c r="C15" s="89" t="s">
        <v>59</v>
      </c>
      <c r="D15" s="90" t="s">
        <v>26</v>
      </c>
      <c r="E15" s="166">
        <v>4.7986111111111111E-3</v>
      </c>
      <c r="F15" s="21">
        <v>9</v>
      </c>
      <c r="G15" s="21" t="str">
        <f>IF(F15="","",IF(F15=1,"🥇 Gold",IF(F15=2,"🥈 Silver",IF(F15=3,"🥉 Bronze",""))))</f>
        <v/>
      </c>
      <c r="H15" s="91"/>
    </row>
    <row r="16" spans="1:8" ht="20" customHeight="1" x14ac:dyDescent="0.35">
      <c r="A16" s="87">
        <v>92</v>
      </c>
      <c r="B16" s="88" t="s">
        <v>214</v>
      </c>
      <c r="C16" s="89" t="s">
        <v>168</v>
      </c>
      <c r="D16" s="90" t="s">
        <v>26</v>
      </c>
      <c r="E16" s="166">
        <v>4.8430555555555553E-3</v>
      </c>
      <c r="F16" s="21">
        <f>IF(E16="","",RANK(E16,E5:E19,1))</f>
        <v>10</v>
      </c>
      <c r="G16" s="21" t="str">
        <f>IF(F16="","",IF(F16=1,"🥇 Gold",IF(F16=2,"🥈 Silver",IF(F16=3,"🥉 Bronze",""))))</f>
        <v/>
      </c>
      <c r="H16" s="91"/>
    </row>
    <row r="17" spans="1:8" ht="20" customHeight="1" x14ac:dyDescent="0.35">
      <c r="A17" s="48">
        <v>85</v>
      </c>
      <c r="B17" s="49" t="s">
        <v>207</v>
      </c>
      <c r="C17" s="50" t="s">
        <v>81</v>
      </c>
      <c r="D17" s="51" t="s">
        <v>26</v>
      </c>
      <c r="E17" s="166">
        <v>4.922800925925926E-3</v>
      </c>
      <c r="F17" s="21">
        <v>11</v>
      </c>
      <c r="G17" s="21" t="str">
        <f>IF(F17="","",IF(F17=1,"🥇 Gold",IF(F17=2,"🥈 Silver",IF(F17=3,"🥉 Bronze",""))))</f>
        <v/>
      </c>
      <c r="H17" s="52" t="s">
        <v>83</v>
      </c>
    </row>
    <row r="18" spans="1:8" ht="20" customHeight="1" x14ac:dyDescent="0.35">
      <c r="A18" s="92">
        <v>83</v>
      </c>
      <c r="B18" s="93" t="s">
        <v>205</v>
      </c>
      <c r="C18" s="94" t="s">
        <v>92</v>
      </c>
      <c r="D18" s="95" t="s">
        <v>26</v>
      </c>
      <c r="E18" s="166">
        <v>5.0253472222222218E-3</v>
      </c>
      <c r="F18" s="21">
        <v>12</v>
      </c>
      <c r="G18" s="21" t="str">
        <f>IF(F18="","",IF(F18=1,"🥇 Gold",IF(F18=2,"🥈 Silver",IF(F18=3,"🥉 Bronze",""))))</f>
        <v/>
      </c>
      <c r="H18" s="96"/>
    </row>
    <row r="19" spans="1:8" ht="20" customHeight="1" x14ac:dyDescent="0.35">
      <c r="A19" s="48">
        <v>86</v>
      </c>
      <c r="B19" s="49" t="s">
        <v>208</v>
      </c>
      <c r="C19" s="50" t="s">
        <v>56</v>
      </c>
      <c r="D19" s="51" t="s">
        <v>26</v>
      </c>
      <c r="E19" s="166">
        <v>5.0603009259259256E-3</v>
      </c>
      <c r="F19" s="21">
        <v>13</v>
      </c>
      <c r="G19" s="21" t="str">
        <f>IF(F19="","",IF(F19=1,"🥇 Gold",IF(F19=2,"🥈 Silver",IF(F19=3,"🥉 Bronze",""))))</f>
        <v/>
      </c>
      <c r="H19" s="52" t="s">
        <v>83</v>
      </c>
    </row>
    <row r="20" spans="1:8" ht="20" customHeight="1" x14ac:dyDescent="0.35">
      <c r="A20" s="48">
        <v>88</v>
      </c>
      <c r="B20" s="49" t="s">
        <v>210</v>
      </c>
      <c r="C20" s="50" t="s">
        <v>81</v>
      </c>
      <c r="D20" s="51" t="s">
        <v>26</v>
      </c>
      <c r="E20" s="166">
        <v>5.422337962962963E-3</v>
      </c>
      <c r="F20" s="21">
        <v>14</v>
      </c>
      <c r="G20" s="21" t="str">
        <f>IF(F20="","",IF(F20=1,"🥇 Gold",IF(F20=2,"🥈 Silver",IF(F20=3,"🥉 Bronze",""))))</f>
        <v/>
      </c>
      <c r="H20" s="52" t="s">
        <v>83</v>
      </c>
    </row>
    <row r="21" spans="1:8" ht="20" customHeight="1" x14ac:dyDescent="0.35">
      <c r="A21" s="92">
        <v>102</v>
      </c>
      <c r="B21" s="93" t="s">
        <v>217</v>
      </c>
      <c r="C21" s="94" t="s">
        <v>189</v>
      </c>
      <c r="D21" s="95" t="s">
        <v>26</v>
      </c>
      <c r="E21" s="166" t="s">
        <v>334</v>
      </c>
      <c r="F21" s="21"/>
      <c r="G21" s="21" t="str">
        <f>IF(F21="","",IF(F21=1,"🥇 Gold",IF(F21=2,"🥈 Silver",IF(F21=3,"🥉 Bronze",""))))</f>
        <v/>
      </c>
      <c r="H21" s="96"/>
    </row>
    <row r="23" spans="1:8" ht="5" customHeight="1" x14ac:dyDescent="0.35">
      <c r="A23" s="1"/>
      <c r="B23" s="1"/>
      <c r="C23" s="1"/>
      <c r="D23" s="1"/>
      <c r="E23" s="1"/>
      <c r="F23" s="1"/>
      <c r="G23" s="1"/>
      <c r="H23" s="1"/>
    </row>
    <row r="24" spans="1:8" ht="22" customHeight="1" x14ac:dyDescent="0.35">
      <c r="A24" s="188" t="s">
        <v>218</v>
      </c>
      <c r="B24" s="179"/>
      <c r="C24" s="179"/>
      <c r="D24" s="179"/>
      <c r="E24" s="179"/>
      <c r="F24" s="179"/>
      <c r="G24" s="179"/>
      <c r="H24" s="179"/>
    </row>
    <row r="25" spans="1:8" ht="18" customHeight="1" x14ac:dyDescent="0.35">
      <c r="A25" s="38"/>
      <c r="B25" s="38" t="s">
        <v>48</v>
      </c>
      <c r="C25" s="38" t="s">
        <v>7</v>
      </c>
      <c r="D25" s="38" t="s">
        <v>8</v>
      </c>
      <c r="E25" s="38" t="s">
        <v>9</v>
      </c>
      <c r="F25" s="38" t="s">
        <v>73</v>
      </c>
      <c r="G25" s="38" t="s">
        <v>74</v>
      </c>
      <c r="H25" s="38"/>
    </row>
    <row r="26" spans="1:8" ht="20" customHeight="1" x14ac:dyDescent="0.35">
      <c r="A26" s="97"/>
      <c r="B26" s="98" t="s">
        <v>26</v>
      </c>
      <c r="C26" s="41" t="str">
        <f>IFERROR(INDEX(B7:B21,MATCH(MIN(E7:E21),E7:E21,0)),"-")</f>
        <v>Caiden Griffin</v>
      </c>
      <c r="D26" s="42" t="str">
        <f>IFERROR(INDEX(B7:B21,MATCH(SMALL(E7:E21,2),E7:E21,0)),"-")</f>
        <v>Liam Neil</v>
      </c>
      <c r="E26" s="43" t="str">
        <f>IFERROR(INDEX(B7:B21,MATCH(SMALL(E7:E21,3),E7:E21,0)),"-")</f>
        <v>Quinn McCaul</v>
      </c>
      <c r="F26" s="44" t="str">
        <f>IFERROR(INDEX(C7:C21,MATCH(MIN(E7:E21),E7:E21,0)),"-")</f>
        <v>Wessex Wyvern MPC</v>
      </c>
      <c r="G26" s="45">
        <f>IFERROR(MIN(E7:E21),"-")</f>
        <v>4.3650462962962966E-3</v>
      </c>
      <c r="H26" s="202"/>
    </row>
  </sheetData>
  <sortState xmlns:xlrd2="http://schemas.microsoft.com/office/spreadsheetml/2017/richdata2" ref="A7:H21">
    <sortCondition ref="E7:E21"/>
  </sortState>
  <mergeCells count="9">
    <mergeCell ref="A24:H24"/>
    <mergeCell ref="H26"/>
    <mergeCell ref="A1:H1"/>
    <mergeCell ref="A6:H6"/>
    <mergeCell ref="A2:B2"/>
    <mergeCell ref="A5:H5"/>
    <mergeCell ref="C2:D2"/>
    <mergeCell ref="G2:H2"/>
    <mergeCell ref="E2:F2"/>
  </mergeCells>
  <pageMargins left="0" right="0" top="0" bottom="0" header="0.31496062992125984" footer="0.31496062992125984"/>
  <pageSetup paperSize="9" orientation="landscape" r:id="rId1"/>
  <ignoredErrors>
    <ignoredError sqref="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Race 1</vt:lpstr>
      <vt:lpstr>Race 2</vt:lpstr>
      <vt:lpstr>Race 3</vt:lpstr>
      <vt:lpstr>Race 4</vt:lpstr>
      <vt:lpstr>Race 5</vt:lpstr>
      <vt:lpstr>Race 6</vt:lpstr>
      <vt:lpstr>Race 7</vt:lpstr>
      <vt:lpstr>Race 8</vt:lpstr>
      <vt:lpstr>Race 9</vt:lpstr>
      <vt:lpstr>Race 10</vt:lpstr>
      <vt:lpstr>Race 11</vt:lpstr>
      <vt:lpstr>Race 12</vt:lpstr>
      <vt:lpstr>Race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Collett, Katie</cp:lastModifiedBy>
  <cp:lastPrinted>2026-05-30T16:26:05Z</cp:lastPrinted>
  <dcterms:created xsi:type="dcterms:W3CDTF">2026-05-26T11:02:07Z</dcterms:created>
  <dcterms:modified xsi:type="dcterms:W3CDTF">2026-06-01T07:31:48Z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efa356-9eb4-4552-936b-71c46585f57a_Enabled">
    <vt:lpwstr>true</vt:lpwstr>
  </property>
  <property fmtid="{D5CDD505-2E9C-101B-9397-08002B2CF9AE}" pid="3" name="MSIP_Label_a1efa356-9eb4-4552-936b-71c46585f57a_SetDate">
    <vt:lpwstr>2026-06-01T07:31:19Z</vt:lpwstr>
  </property>
  <property fmtid="{D5CDD505-2E9C-101B-9397-08002B2CF9AE}" pid="4" name="MSIP_Label_a1efa356-9eb4-4552-936b-71c46585f57a_Method">
    <vt:lpwstr>Standard</vt:lpwstr>
  </property>
  <property fmtid="{D5CDD505-2E9C-101B-9397-08002B2CF9AE}" pid="5" name="MSIP_Label_a1efa356-9eb4-4552-936b-71c46585f57a_Name">
    <vt:lpwstr>defa4170-0d19-0005-0004-bc88714345d2</vt:lpwstr>
  </property>
  <property fmtid="{D5CDD505-2E9C-101B-9397-08002B2CF9AE}" pid="6" name="MSIP_Label_a1efa356-9eb4-4552-936b-71c46585f57a_SiteId">
    <vt:lpwstr>ac4b077e-a758-4bc5-9465-35c192007704</vt:lpwstr>
  </property>
  <property fmtid="{D5CDD505-2E9C-101B-9397-08002B2CF9AE}" pid="7" name="MSIP_Label_a1efa356-9eb4-4552-936b-71c46585f57a_ActionId">
    <vt:lpwstr>8fbc99f3-e036-49c4-be13-b20c356494b8</vt:lpwstr>
  </property>
  <property fmtid="{D5CDD505-2E9C-101B-9397-08002B2CF9AE}" pid="8" name="MSIP_Label_a1efa356-9eb4-4552-936b-71c46585f57a_ContentBits">
    <vt:lpwstr>0</vt:lpwstr>
  </property>
  <property fmtid="{D5CDD505-2E9C-101B-9397-08002B2CF9AE}" pid="9" name="MSIP_Label_a1efa356-9eb4-4552-936b-71c46585f57a_Tag">
    <vt:lpwstr>10, 3, 0, 1</vt:lpwstr>
  </property>
</Properties>
</file>